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922" activeTab="9"/>
  </bookViews>
  <sheets>
    <sheet name="0.NASLOVNA" sheetId="1" r:id="rId1"/>
    <sheet name="Opći uvjeti" sheetId="2" r:id="rId2"/>
    <sheet name="I Plin" sheetId="3" r:id="rId3"/>
    <sheet name="II Plinski kotlovi" sheetId="4" r:id="rId4"/>
    <sheet name="III Priprema tople vode" sheetId="5" r:id="rId5"/>
    <sheet name="IV Oprema kotlovnice" sheetId="6" r:id="rId6"/>
    <sheet name="V Građevinski" sheetId="7" r:id="rId7"/>
    <sheet name="VI Obrtnički" sheetId="8" r:id="rId8"/>
    <sheet name="VII Vodovod i kanalizacija" sheetId="9" r:id="rId9"/>
    <sheet name="VIII Kordinator" sheetId="10" r:id="rId10"/>
    <sheet name="REKAPITULACIJA" sheetId="11" r:id="rId11"/>
  </sheets>
  <definedNames>
    <definedName name="_xlnm.Print_Titles" localSheetId="2">'I Plin'!$1:$195</definedName>
  </definedNames>
  <calcPr fullCalcOnLoad="1"/>
</workbook>
</file>

<file path=xl/comments10.xml><?xml version="1.0" encoding="utf-8"?>
<comments xmlns="http://schemas.openxmlformats.org/spreadsheetml/2006/main">
  <authors>
    <author>stjepanjurcevic</author>
  </authors>
  <commentList>
    <comment ref="A5" authorId="0">
      <text>
        <r>
          <rPr>
            <b/>
            <sz val="9"/>
            <rFont val="Tahoma"/>
            <family val="2"/>
          </rPr>
          <t>stjepanjurcevic:</t>
        </r>
        <r>
          <rPr>
            <sz val="9"/>
            <rFont val="Tahoma"/>
            <family val="2"/>
          </rPr>
          <t xml:space="preserve">
</t>
        </r>
      </text>
    </comment>
  </commentList>
</comments>
</file>

<file path=xl/comments6.xml><?xml version="1.0" encoding="utf-8"?>
<comments xmlns="http://schemas.openxmlformats.org/spreadsheetml/2006/main">
  <authors>
    <author>stjepanjurcevic</author>
  </authors>
  <commentList>
    <comment ref="A8" authorId="0">
      <text>
        <r>
          <rPr>
            <b/>
            <sz val="9"/>
            <rFont val="Tahoma"/>
            <family val="2"/>
          </rPr>
          <t>stjepanjurcevic:</t>
        </r>
        <r>
          <rPr>
            <sz val="9"/>
            <rFont val="Tahoma"/>
            <family val="2"/>
          </rPr>
          <t xml:space="preserve">
</t>
        </r>
      </text>
    </comment>
  </commentList>
</comments>
</file>

<file path=xl/comments7.xml><?xml version="1.0" encoding="utf-8"?>
<comments xmlns="http://schemas.openxmlformats.org/spreadsheetml/2006/main">
  <authors>
    <author>stjepanjurcevic</author>
  </authors>
  <commentList>
    <comment ref="A6" authorId="0">
      <text>
        <r>
          <rPr>
            <b/>
            <sz val="9"/>
            <rFont val="Tahoma"/>
            <family val="2"/>
          </rPr>
          <t>stjepanjurcevic:</t>
        </r>
        <r>
          <rPr>
            <sz val="9"/>
            <rFont val="Tahoma"/>
            <family val="2"/>
          </rPr>
          <t xml:space="preserve">
</t>
        </r>
      </text>
    </comment>
    <comment ref="A31" authorId="0">
      <text>
        <r>
          <rPr>
            <b/>
            <sz val="9"/>
            <rFont val="Tahoma"/>
            <family val="2"/>
          </rPr>
          <t>stjepanjurcevic:</t>
        </r>
        <r>
          <rPr>
            <sz val="9"/>
            <rFont val="Tahoma"/>
            <family val="2"/>
          </rPr>
          <t xml:space="preserve">
</t>
        </r>
      </text>
    </comment>
    <comment ref="A43" authorId="0">
      <text>
        <r>
          <rPr>
            <b/>
            <sz val="9"/>
            <rFont val="Tahoma"/>
            <family val="2"/>
          </rPr>
          <t>stjepanjurcevic:</t>
        </r>
        <r>
          <rPr>
            <sz val="9"/>
            <rFont val="Tahoma"/>
            <family val="2"/>
          </rPr>
          <t xml:space="preserve">
</t>
        </r>
      </text>
    </comment>
  </commentList>
</comments>
</file>

<file path=xl/comments8.xml><?xml version="1.0" encoding="utf-8"?>
<comments xmlns="http://schemas.openxmlformats.org/spreadsheetml/2006/main">
  <authors>
    <author>stjepanjurcevic</author>
  </authors>
  <commentList>
    <comment ref="A6" authorId="0">
      <text>
        <r>
          <rPr>
            <b/>
            <sz val="9"/>
            <rFont val="Tahoma"/>
            <family val="2"/>
          </rPr>
          <t>stjepanjurcevic:</t>
        </r>
        <r>
          <rPr>
            <sz val="9"/>
            <rFont val="Tahoma"/>
            <family val="2"/>
          </rPr>
          <t xml:space="preserve">
</t>
        </r>
      </text>
    </comment>
    <comment ref="A16" authorId="0">
      <text>
        <r>
          <rPr>
            <b/>
            <sz val="9"/>
            <rFont val="Tahoma"/>
            <family val="2"/>
          </rPr>
          <t>stjepanjurcevic:</t>
        </r>
        <r>
          <rPr>
            <sz val="9"/>
            <rFont val="Tahoma"/>
            <family val="2"/>
          </rPr>
          <t xml:space="preserve">
</t>
        </r>
      </text>
    </comment>
    <comment ref="A37" authorId="0">
      <text>
        <r>
          <rPr>
            <b/>
            <sz val="9"/>
            <rFont val="Tahoma"/>
            <family val="2"/>
          </rPr>
          <t>stjepanjurcevic:</t>
        </r>
        <r>
          <rPr>
            <sz val="9"/>
            <rFont val="Tahoma"/>
            <family val="2"/>
          </rPr>
          <t xml:space="preserve">
</t>
        </r>
      </text>
    </comment>
    <comment ref="A52" authorId="0">
      <text>
        <r>
          <rPr>
            <b/>
            <sz val="9"/>
            <rFont val="Tahoma"/>
            <family val="2"/>
          </rPr>
          <t>stjepanjurcevic:</t>
        </r>
        <r>
          <rPr>
            <sz val="9"/>
            <rFont val="Tahoma"/>
            <family val="2"/>
          </rPr>
          <t xml:space="preserve">
</t>
        </r>
      </text>
    </comment>
    <comment ref="A77" authorId="0">
      <text>
        <r>
          <rPr>
            <b/>
            <sz val="9"/>
            <rFont val="Tahoma"/>
            <family val="2"/>
          </rPr>
          <t>stjepanjurcevic:</t>
        </r>
        <r>
          <rPr>
            <sz val="9"/>
            <rFont val="Tahoma"/>
            <family val="2"/>
          </rPr>
          <t xml:space="preserve">
</t>
        </r>
      </text>
    </comment>
    <comment ref="A92" authorId="0">
      <text>
        <r>
          <rPr>
            <b/>
            <sz val="9"/>
            <rFont val="Tahoma"/>
            <family val="2"/>
          </rPr>
          <t>stjepanjurcevic:</t>
        </r>
        <r>
          <rPr>
            <sz val="9"/>
            <rFont val="Tahoma"/>
            <family val="2"/>
          </rPr>
          <t xml:space="preserve">
</t>
        </r>
      </text>
    </comment>
  </commentList>
</comments>
</file>

<file path=xl/comments9.xml><?xml version="1.0" encoding="utf-8"?>
<comments xmlns="http://schemas.openxmlformats.org/spreadsheetml/2006/main">
  <authors>
    <author>stjepanjurcevic</author>
  </authors>
  <commentList>
    <comment ref="A6" authorId="0">
      <text>
        <r>
          <rPr>
            <b/>
            <sz val="9"/>
            <rFont val="Tahoma"/>
            <family val="2"/>
          </rPr>
          <t>stjepanjurcevic:</t>
        </r>
        <r>
          <rPr>
            <sz val="9"/>
            <rFont val="Tahoma"/>
            <family val="2"/>
          </rPr>
          <t xml:space="preserve">
</t>
        </r>
      </text>
    </comment>
    <comment ref="A16" authorId="0">
      <text>
        <r>
          <rPr>
            <b/>
            <sz val="9"/>
            <rFont val="Tahoma"/>
            <family val="2"/>
          </rPr>
          <t>stjepanjurcevic:</t>
        </r>
        <r>
          <rPr>
            <sz val="9"/>
            <rFont val="Tahoma"/>
            <family val="2"/>
          </rPr>
          <t xml:space="preserve">
</t>
        </r>
      </text>
    </comment>
    <comment ref="A24" authorId="0">
      <text>
        <r>
          <rPr>
            <b/>
            <sz val="9"/>
            <rFont val="Tahoma"/>
            <family val="2"/>
          </rPr>
          <t>stjepanjurcevic:</t>
        </r>
        <r>
          <rPr>
            <sz val="9"/>
            <rFont val="Tahoma"/>
            <family val="2"/>
          </rPr>
          <t xml:space="preserve">
</t>
        </r>
      </text>
    </comment>
    <comment ref="A32" authorId="0">
      <text>
        <r>
          <rPr>
            <b/>
            <sz val="9"/>
            <rFont val="Tahoma"/>
            <family val="2"/>
          </rPr>
          <t>stjepanjurcevic:</t>
        </r>
        <r>
          <rPr>
            <sz val="9"/>
            <rFont val="Tahoma"/>
            <family val="2"/>
          </rPr>
          <t xml:space="preserve">
</t>
        </r>
      </text>
    </comment>
  </commentList>
</comments>
</file>

<file path=xl/sharedStrings.xml><?xml version="1.0" encoding="utf-8"?>
<sst xmlns="http://schemas.openxmlformats.org/spreadsheetml/2006/main" count="1006" uniqueCount="576">
  <si>
    <t>Cvjetna 1/3, 33520 Slatina</t>
  </si>
  <si>
    <t>INVESTITOR:</t>
  </si>
  <si>
    <t xml:space="preserve">Osnovna škola Vladimira Nazora 
Feričanci, Trg Matije Gupca 9
OIB: 24990581580
Trg dr. Franje Tuđmana 7, Našice
OIB : 01775928940
</t>
  </si>
  <si>
    <t>GRAĐEVINA:</t>
  </si>
  <si>
    <t>Energetska obnova Osnovne škole Vladimira Nazora, Feričanci</t>
  </si>
  <si>
    <t xml:space="preserve">Feričanci, Trg Matije Gupca 9,
k.č.br. 3275/1, k.o. Feričanci
</t>
  </si>
  <si>
    <t>PROJEKTANT: BRANKO REŠETAR, DIS</t>
  </si>
  <si>
    <t>DATUM: 11.2018.</t>
  </si>
  <si>
    <t>TROŠKOVNIK STROJARSKIH INSTALACIJA</t>
  </si>
  <si>
    <t>OPĆI TEHNIČKI UVJETI</t>
  </si>
  <si>
    <t xml:space="preserve">U ovom troskovniku izložene cijene odnose se na jediničnu mjeru izvršenog rada. Jedinične cijene obuhvaćaju sav rad, materijal, režije gradilišta i uprave radne organizacije, sva društvena i socijalna davanja te zaradu radne organizacije. Ovim cijenama obuhvaćeni su nadalje troškovi svih pripremnih i završnih radova, potrebne  privremene radničke  građevine, sve vrste instalacija, izrada i održavanje  privremenih služnih puteva, sva sredstva za prijenos alata i pribora, priprema i obrada materijala, odnosno sve što je potrebno ili neposredno potrebno za pravilno izvršenje radova. U cijenu su također uračunati završni radovi, kao što su demontiranje  privremenih radioničkih građevina i instalacija potrebnih za gradnju, čišćenje okoliša i uređenje gradilišta. Količine radova koje nakon dovršenja čitavog posla nije moguće provjeriti neposredno izmjerom (npr. iskopi i sl.) treba po izvršenju pojedinog takvog rada preuzeti nadzorni inženjer. Nadzorni inženjer i predstavnik izvođača radova unositi će u građevinsku knjigu količine tih radova sa svim potrebnim skicama i izmjerama, te će svojim potpisima jamčiti za njihovu točnost.
Ukoliko nije navedeno u opisu stavke uključena je nabava i doprema te ugradnja potrebnog materijala / opreme i sl.
</t>
  </si>
  <si>
    <t>R.br.</t>
  </si>
  <si>
    <t>Opis stavke troškovnika</t>
  </si>
  <si>
    <t>Jed.mj.</t>
  </si>
  <si>
    <t>Količina</t>
  </si>
  <si>
    <t>Jed. cijena</t>
  </si>
  <si>
    <t>Ukupno</t>
  </si>
  <si>
    <t xml:space="preserve">Sve stavke troškovnika uključuju dopremu i montažu specificirane opreme odnosno radove do funkcionalne gotovosti pojedinih cjelina. Za svu ugrađenu opremu, izvođač je dužan dostaviti tehničku dokumentaciju i upute za upotrebu na hrvatskom jeziku te, nakon puštanja u pogon, ovjerene jamstvene listove. </t>
  </si>
  <si>
    <t>I</t>
  </si>
  <si>
    <t>PLINSKA INSTALACIJA</t>
  </si>
  <si>
    <t>1.</t>
  </si>
  <si>
    <t>Građevinski radovi za ST-kućni priključak plina</t>
  </si>
  <si>
    <t>Iskolčenje trase za ST-kućni priključak sa stacioniranjem mjerodavnih točaka te kontrolnom visinskih točaka.Stavka uključuje i izradu nacrta iskolčenja.</t>
  </si>
  <si>
    <t>m1</t>
  </si>
  <si>
    <t>2.</t>
  </si>
  <si>
    <t>Iskop rova u terenu III kategorije za potrebe polaganja ST-kućnog priključka od postojećeg PEHD ST-plinovoda do samostojećeg ormarića PMRS-e dužine 27,0 m, širine 0,4 m i dubine 1,0 m</t>
  </si>
  <si>
    <t>ručni iskop      30%</t>
  </si>
  <si>
    <t>m3</t>
  </si>
  <si>
    <t xml:space="preserve">strojni iskop    70% </t>
  </si>
  <si>
    <t>ukupno:</t>
  </si>
  <si>
    <t>3.</t>
  </si>
  <si>
    <t>Izrada posteljice za polaganje cijevi i zaštita položenog ST-kućnog priključka plina pjeskom (debljine 10 cm ispod i 10 cm iznad priključka,ukupne debljine 30 cm uz ručno nabijanje pjeska,dužine 27,0 m i širine 0,4 m</t>
  </si>
  <si>
    <t>4.</t>
  </si>
  <si>
    <t>Dobava i ugradnja PVC upozoravajuće trake, žuta za obilježavanje kućnog priključka.</t>
  </si>
  <si>
    <t>m</t>
  </si>
  <si>
    <t>5.</t>
  </si>
  <si>
    <t>Kombinirano ručno i strojno zatrpavanje rova nakom polaganja i ispitivanja plinovoda zemljom iz iskopa.Zatrpavanje vršiti postepeno po slojevima od 30 cm uz sabijanje i potrebno vlaženje.</t>
  </si>
  <si>
    <t>6.</t>
  </si>
  <si>
    <t>Odvoz preostale zemlje od iskopa na gradski deponij udaljen cca 10 km, s utovarom i istovarom, povećano za 20% radi rastresitosti materijala</t>
  </si>
  <si>
    <t>7.</t>
  </si>
  <si>
    <t>Dovođenje raskopanih površina  u prvobitno stanje</t>
  </si>
  <si>
    <t>m2</t>
  </si>
  <si>
    <t>Ukupno: Građevinski radovi za ST-kućni priključak plina</t>
  </si>
  <si>
    <t>ST - kućni priključak plina i KMRS-a</t>
  </si>
  <si>
    <t>Dobava cijevi za ST kućni priključak iz tvrdog polietilena visoke gustoće (PE-HD100)   ST kućni priključak tlaka 2-4 bara.</t>
  </si>
  <si>
    <t xml:space="preserve">Cijevi isporučiti u kolutu s tvorničkim atestom o kompatibilnosti a spajanje cijevi izvesti pomoću elektrospojnica. </t>
  </si>
  <si>
    <t>d 63</t>
  </si>
  <si>
    <t xml:space="preserve">Dobava elektrospojnica za spajanje cijevi iz tvrdog polietilena PEHD </t>
  </si>
  <si>
    <t>kom</t>
  </si>
  <si>
    <t>Dobava prijelaznog komada PE-ČE - d 63/DN 50 za spoj cijevi od tvrdog polietilena PE-HD i  čelični cijevi</t>
  </si>
  <si>
    <t>d 63/DN50</t>
  </si>
  <si>
    <t>Dobava bešavne čelične cijevi kućnog priključka, antikorozivno zaštićena za polaganje u zemlju, sa svim osnovnim i pomoćnim materijalom.</t>
  </si>
  <si>
    <t>Uz cijevi isporučiti "dekoradal" traku za izolaciju.</t>
  </si>
  <si>
    <t>DN50 (60,3x3.56 mm)</t>
  </si>
  <si>
    <t>Dobava koljena 90º 1 iz  bešavne čelične cijevi dimenzija:</t>
  </si>
  <si>
    <t>DN 50 (60.3x2.9 mm)</t>
  </si>
  <si>
    <t>Dobava zaštitne bešavne čelične cijevi kućnog priključka , sa zabrtvljenim krajevima i antikorozivno zaštićena.</t>
  </si>
  <si>
    <t>DN 80 (88.9x2.11 mm)</t>
  </si>
  <si>
    <t>Dobava plinskog samostojećeg ormarića metalne konstrukcije sa dvokrilnim vratima i bravicom za zatvaranje. Prednja starana na vrhu sa otvorima za ventilaciju. Na vratima trebaju biti znakovi upozorenja:</t>
  </si>
  <si>
    <t xml:space="preserve"> NE PRILAZI OTVORENIM PLAMENOM</t>
  </si>
  <si>
    <t xml:space="preserve"> POZOR PLIN </t>
  </si>
  <si>
    <t>dimenzije ormarića su 2500x2000x750 mm.</t>
  </si>
  <si>
    <t>kpll</t>
  </si>
  <si>
    <t>8.</t>
  </si>
  <si>
    <t>Dobava prirubničke kuglaste slavine za plin sa svim spojnim i brtvenim elementima za ugradnju u KMRS-u</t>
  </si>
  <si>
    <t>R 50,PN 6</t>
  </si>
  <si>
    <t>9.</t>
  </si>
  <si>
    <t>Dobava navojne kuglaste slavine za plin za ugradnju u KMRS-u</t>
  </si>
  <si>
    <t>R 25,PN 6</t>
  </si>
  <si>
    <t>10.</t>
  </si>
  <si>
    <t>Dobava manometra za plin,sa manometarskom slavinom 1/2" i cjevnim priključkom DN15. Područje mjerenja:</t>
  </si>
  <si>
    <t>0 - 6 bar</t>
  </si>
  <si>
    <t>0 - 150 mbar</t>
  </si>
  <si>
    <t>11.</t>
  </si>
  <si>
    <t>Dobava termometra fi 80 sa slavinom 1/2" i cjevnim priključkom DN15. Područje mjerenja:</t>
  </si>
  <si>
    <t>.-30/50 °C</t>
  </si>
  <si>
    <t>12.</t>
  </si>
  <si>
    <t xml:space="preserve">Plinski filter kosi ; DN50 NP16 </t>
  </si>
  <si>
    <t>13.</t>
  </si>
  <si>
    <t xml:space="preserve">Plinski filter s čeličnom mrežicom  388 otvora po cm2 </t>
  </si>
  <si>
    <t xml:space="preserve">       </t>
  </si>
  <si>
    <t>14.</t>
  </si>
  <si>
    <t>Plinomjer s rotacijskim klipovima G16 - DN40 - PN16-mjernje min. 0,64 m3/h do 64m3/h na apsolutnom tlaku 4 bara</t>
  </si>
  <si>
    <t>15.</t>
  </si>
  <si>
    <t>Plinski korektor  s temperaturnim mjerenjem za rotacijski plinomjer (korektor volumena)</t>
  </si>
  <si>
    <t>16.</t>
  </si>
  <si>
    <t>Regulator tlaka plina DN40;  pi=70-140 mbar;  dimenzija sapnice 10 mm; boja sapnice narandžasta ( izlazni tlak podesiti na 100 mbara)</t>
  </si>
  <si>
    <t>17.</t>
  </si>
  <si>
    <t>Izrada i montaža odušne cijevi regulatora tlaka</t>
  </si>
  <si>
    <t>R 1/2"</t>
  </si>
  <si>
    <t>18.</t>
  </si>
  <si>
    <t>Izrada i montaža nosača plinovoda unutar KMRS-e od čeličnih cijevi DN50</t>
  </si>
  <si>
    <t>19.</t>
  </si>
  <si>
    <t>DN 15 (21.3x2.0 mm)</t>
  </si>
  <si>
    <t>DN 25 (33.7x2.6 mm)</t>
  </si>
  <si>
    <t>DN 40 (48.3x2.6 mm)</t>
  </si>
  <si>
    <t>20.</t>
  </si>
  <si>
    <t xml:space="preserve"> </t>
  </si>
  <si>
    <t xml:space="preserve">DN 50 </t>
  </si>
  <si>
    <t>21.</t>
  </si>
  <si>
    <t>DN 50</t>
  </si>
  <si>
    <t>22.</t>
  </si>
  <si>
    <t>Čelična redukcija kpl s pomoćnim i montažnim materijalom</t>
  </si>
  <si>
    <t>DN50 / DN40</t>
  </si>
  <si>
    <t>23.</t>
  </si>
  <si>
    <t>Antikorozivna zaštita čeličnih cijevi uvarnih elemenata i nosača cijevi. U sklopu ove stavke uključeno je odmaščivanje, ručno čišćenje površina i otprašivanje. Antikorozivna zaštita izvodi se s dva premaza temeljnom bojom. Plinska cijev premazuje se još sa završnim premazom žute boje RAL 1021</t>
  </si>
  <si>
    <t>24.</t>
  </si>
  <si>
    <t>Ispitivanje instalacije ST kućnog priključka plina na čvrstoću i nepropusnost. Po uspješno obavljenim ispitivanjima, izdavanje atesta o nepropusnosti plinske instalacije</t>
  </si>
  <si>
    <t>25.</t>
  </si>
  <si>
    <t>Geodetsko i strojarsko snimanje izvedenog priključka</t>
  </si>
  <si>
    <t>Ukupno: ST - kućni priključak plina i KMRS-a</t>
  </si>
  <si>
    <t>Građevinski radovi za mjereni dio plinske instalacije</t>
  </si>
  <si>
    <t>Iskolčenje trase za NT-priključak sa stacioniranjem mjerodavnih točaka te kontrolnom visinskih točaka.Stavka uključuje i izradu nacrta iskolčenja.</t>
  </si>
  <si>
    <t>Iskop rova u terenu III kategorije za potrebe polaganja ST-kućnog priključka od postojećeg PEHD ST-plinovoda do samostojećeg ormarića PMRS-e dužine 80,0 m, širine 0,4 m i dubine 1,0 m</t>
  </si>
  <si>
    <t>Izrada posteljice za polaganje cijevi i zaštita položenog ST-kućnog priključka plina pjeskom (debljine 10 cm ispod i 10 cm iznad priključka,ukupne debljine 30 cm uz ručno nabijanje pjeska,dužine 80,0 m i širine 0,4 m</t>
  </si>
  <si>
    <t>Kombinirano ručno i strojno zatrpavanje rova nakon polaganja i ispitivanja plinovoda zemljom iz iskopa.Zatrpavanje vršiti postepeno po slojevima od 30 cm uz sabijanje i potrebno vlaženje.</t>
  </si>
  <si>
    <t>Ukupno: Građevinski radovi za mjereni dio plinske instalacije</t>
  </si>
  <si>
    <t>Mjereni dio plinske instalacije p=100 mbara</t>
  </si>
  <si>
    <t>Dobava cijevi za ST priključak iz tvrdog polietilena visoke gustoće (PE-HD100)  ST kućni priključak tlaka 2-4 bara.</t>
  </si>
  <si>
    <t xml:space="preserve">Cijevi isporučiti u kolutu s tvorničkim atestom o komplatibilnosti a spajanje cijevi izvesti pomoću elektrospojnica. </t>
  </si>
  <si>
    <t xml:space="preserve">Dobava prijelaznog komada PE-ČE - d 63/DN 50 za spoj cijevi od tvrdog polietilena PE-HD i sa čeličnim cijevima </t>
  </si>
  <si>
    <t>Dobava bešavne čelične cijevi kućnog priključka  antikorozivno zaštićena za polaganje u zemlju, sa svim osnovnim i pomoćnim materijalom.</t>
  </si>
  <si>
    <t>Dobava prirubničke kuglaste slavine za plin sa svim spojnim i brtvenim elementima za ugradnju u zaštitni limeni ormarić na fasadi kotlovnice-glavni zaporni ventil za kotlovnicu</t>
  </si>
  <si>
    <t>Dobava i ugradnja zaštitnog limenog ormarića na fasadi kotlovnice za glavni zaporni ventil za kotlovnicu dim 500x500x250 mm</t>
  </si>
  <si>
    <t>Cijevne gumi obujmice za ovjes plinske instalacije, kpl s navojnim šikama i tiplama.</t>
  </si>
  <si>
    <t>Dimenzije cjevovoda:</t>
  </si>
  <si>
    <t>- DN 50</t>
  </si>
  <si>
    <t>Zaštitna cijev na izlazu plinovoda iz zemlje izrađena iz tvrdog PVC-a, L = 1000</t>
  </si>
  <si>
    <t>dimenzije:</t>
  </si>
  <si>
    <t>ø75 mm</t>
  </si>
  <si>
    <t>Zaštitna cijev na prolazu plinske cijevi kroz zid izrađena iz  tvrdog polietilena visoke gustoće PE-HD, L = 500 mm</t>
  </si>
  <si>
    <t xml:space="preserve"> dimenzije:</t>
  </si>
  <si>
    <t>- ø75x5,8 mm</t>
  </si>
  <si>
    <t>Dobava kuglaste slavine za plin za ugradnju ispred plinskih trošila</t>
  </si>
  <si>
    <t>*</t>
  </si>
  <si>
    <t>plinski kondenzacijski uređaj</t>
  </si>
  <si>
    <t>plinska slavina R 40 PN 6</t>
  </si>
  <si>
    <t>Ličenje bešavnih čeličnih cijevi mjerenog dijela plina s dva sloja temeljne boje i završno sa dva sloja lakom žute boje uz predhodno temeljito čiščenje od hrđe i odmaščivanje.</t>
  </si>
  <si>
    <t>Ispitivanje mjerenog dijela plinske instalacije plina na čvrstoću i nepropusnost te izdavanje atesta o nepropusnosti plinske instalacije</t>
  </si>
  <si>
    <t>kpl</t>
  </si>
  <si>
    <t>Zaštitna cijev na križanju mjerenog dijela plinske instalacije i hidrantske mreže izrađena iz  tvrdog polietilena visoke gustoće PE-HD, L = 1000 mm</t>
  </si>
  <si>
    <t>110x10 mm</t>
  </si>
  <si>
    <t>Ukupno: Mjereni dio plinske instalacije</t>
  </si>
  <si>
    <t>Građevinski radovi na izradi postolja KMRS-e</t>
  </si>
  <si>
    <t>Iskop temelja za plinsku KMRS-u. Dimenzije temelja (3x1m).Odvoz viška materijala uključeno u stavci</t>
  </si>
  <si>
    <t>Izrada AB temelja plinske stanice (rad i materijal), marka betona MB 30 vodonepropusni, šalovanje, debljina ploče 15 cm, mreţa u jednoj zoni f 10mm. Betonski temelj fino obraditi sa gornje i bočnih strana. dimenzije ploče 300x100x15cm kpl. 1,00  NAPOMENA: ZAVRŠNA KOTA TEMELJA MORA BITI 10CM VIŠA OD OKOLNOG TERENA</t>
  </si>
  <si>
    <t>Ukupno: Građevinski radovi na izradi postolja KMRS-e</t>
  </si>
  <si>
    <t>I PLINSKA INSTALACIJA UKUPNO:</t>
  </si>
  <si>
    <t>II</t>
  </si>
  <si>
    <t>PLINSKA TROŠILA</t>
  </si>
  <si>
    <t>Plinska trošila</t>
  </si>
  <si>
    <t>Plinski kondenzacijski uređaj za grijanje</t>
  </si>
  <si>
    <t>Plinski visokoučinski kondenzacijski kotao za veće objekte  od 40 do240 kW za zatvorene sustave toplovodnog centralnog grijanja (do 85 °C) sa plinskim regulatorima tlaka 100/22 mbara</t>
  </si>
  <si>
    <t>Kotlovska crpka kao: DN 30/1-8 sa IF modulom</t>
  </si>
  <si>
    <t xml:space="preserve">Multifunkcionalna automatika sa regulacijom u ovisnosti o vanjskoj temperaturi ) 
dezinfekcija
</t>
  </si>
  <si>
    <t xml:space="preserve">Modul za hidrauličko proširivanje regulatora 
</t>
  </si>
  <si>
    <t>Modul za kaskadno spajanje uređaja s eBUS elektronskom pločom. Brza i jednostavna instalacija zahvaljujući sustavu ProE te eBUS. Nakon drugog uređaja potreban je po jedan modul po svakom daljnjem uređaju.</t>
  </si>
  <si>
    <t>Set za neutralizaciju bez crpke za kondenzat
- za uređaje/kotlove do 450 kW
- spremnik s granulatom za neutralizaciju 20 kg
- gumeno crijevo usisnog voda DN 20
- gumeno crijevo izljevnog voda DN 20
- držač</t>
  </si>
  <si>
    <t xml:space="preserve">Pločasti izmjenivač topline 480 kW
Priključak: DN 80
Tip prirubnice: PN6
</t>
  </si>
  <si>
    <t>Izolacija za izmjenjivač topline 480 kW</t>
  </si>
  <si>
    <t>Priključni komad (695 mm) ø 200 mm
- za kotlove 200 do 280 kW</t>
  </si>
  <si>
    <t>Switch box za nadzor motorne klapne</t>
  </si>
  <si>
    <t>Motorna klapna ø 200 mm</t>
  </si>
  <si>
    <t xml:space="preserve">Multifunkcionalni modul 2 od 7 za uređaje novije generacije 
</t>
  </si>
  <si>
    <t xml:space="preserve">Osnovni priključni set ø 200/250 mm za kaskadni spoj:
- dva kotla od 240 ili 280 kW
</t>
  </si>
  <si>
    <t>Osnovni priključni set za spajanje dimovoda u okno, ø 250 PP</t>
  </si>
  <si>
    <t>Revizijski T-komad ø 250 mm</t>
  </si>
  <si>
    <t>Odstojnik ø 250 mm, 10 kom</t>
  </si>
  <si>
    <t>Produžetak 2,0 m, ø 250 mm</t>
  </si>
  <si>
    <t>Produžetak 1,0 m, ø 250 mm</t>
  </si>
  <si>
    <t>Ukupno: Plinska trošila</t>
  </si>
  <si>
    <t>II PLINSKI KOTLOVI UKUPNO:</t>
  </si>
  <si>
    <t>III</t>
  </si>
  <si>
    <t>PTV</t>
  </si>
  <si>
    <t>Solarna priprema tople vode</t>
  </si>
  <si>
    <t>Sigurnosna grupa za spremnike preko 200 litara i tlak u mreži do 10 bara</t>
  </si>
  <si>
    <t xml:space="preserve">Pločasti solarni kolektor za solarnu pripremu potrošne tople vode te podršku grijanja. Bruto/neto površina min 2,51 m2/2,35 m2. Isključivo za vertikalnu montažu na kosi krov, na ravni krov ili uklapanje u krovište. Aluminijsko kućište (srebrna boja).Solarno prozirno staklo. Serpentinski apsorber od aluminijskog lima i bakrene cijevi. Toplinska izolacija od mineralne vune, debljine 40 mm. Jednostavna montaža kolektora na principu "plug&amp;amp;play". A
</t>
  </si>
  <si>
    <t>Osnovni krovni nosač tip P
- za limeni krov
- za jedan pločasti kolektor 
- set se sastoji od 4 nosača</t>
  </si>
  <si>
    <t>Montažna šina za za montažu kolektora na kosi krov
- aluminijska, eloksirana, crne boje
- set se sastoji od dvije šine</t>
  </si>
  <si>
    <t>Osnovni hidraulički spojni set  - montaža na kosi 
U sklopu seta je:
- čep s odzračivačem
- čep s utorom za osjetnik DN 16"
- čep
- priključak za polazni/povratni vod 90°, DN16, G3/4"
- 4 sigurnosna osigurača</t>
  </si>
  <si>
    <t>Produžni hidraulički set za svaki daljnji kolektor
U sklopu seta je:
- 2 hidraulička priključka
- 4 sigurnosna osigurača</t>
  </si>
  <si>
    <t>Solarna ekspanzijska posuda 35 litara, montaža na zid</t>
  </si>
  <si>
    <t xml:space="preserve">Zidni držač ekspanzijske posude sa zapornim ventilom 3/4 "
</t>
  </si>
  <si>
    <t xml:space="preserve">Solarna stanica 
- integrirana visokoučinkovita solarna crpka
- automatsko podešavanje protoka 2 do 25 lit./min
- integrirani termometar (2x) i manometar (1x)
- odzračivanje sustava putem integriranog automatskog separatora zraka ili ručno putem odzračnog  ventila
- do 70 m² pločastih kolektora te 56 m² vakuumskih kolektora
- priključak za punjenje solarnog sustava sa solarnom tekućinom
- integrirano prozirno kontrolno staklo putem kojega se može vidjeti protok solarne tekućine
- sigurnosni ventil 6 bara
- dvije zaporne slavine
- četiri hidraulička priključka za solarni krug
- jedan hidraulički priključak za ekspanzijsku posudu
</t>
  </si>
  <si>
    <t xml:space="preserve">Solarni diferencijalni regulator za solarnu pripremu potrošne tople vode s funkcijom dogrijavanja.
</t>
  </si>
  <si>
    <t xml:space="preserve">Tekućina protiv smrzavanja na bazi propilen-glikola za trajno zadržavanje u sustavu sa zaštitom od smrzavanja do -28 °C (10 l)
Namjena: solarni sustavi, dizalice topline
</t>
  </si>
  <si>
    <t xml:space="preserve">Tekućina protiv smrzavanja na bazi propilen-glikola za trajno zadržavanje u sustavu sa zaštitom od smrzavanja do -28 °C (20 l)
Namjena: solarni sustavi, dizalice topline
</t>
  </si>
  <si>
    <t>Termostatski ventil 3/4" kao zaštita od prevruće vode</t>
  </si>
  <si>
    <t>Solarna ekspanzijska posuda 25 litara, montaža na zid</t>
  </si>
  <si>
    <t xml:space="preserve">Solarna zaštitna predspojna posuda 18 litara
</t>
  </si>
  <si>
    <t>Solarna tekućina za nadopunjavanje sustava (20 l)</t>
  </si>
  <si>
    <t>Sustav automatske separacije zraka 3/4", radni tlak 10 bara</t>
  </si>
  <si>
    <t xml:space="preserve">Set za zaštitu od legionele za solarne spremnike </t>
  </si>
  <si>
    <t>Cirkulacijska crpka DN25/1-4 - crpka sanitarne potrošne vode</t>
  </si>
  <si>
    <t>Ukupno: Solarna priprema tople vode</t>
  </si>
  <si>
    <t>III PRIPREMA TOPLE VODE UKUPNO:</t>
  </si>
  <si>
    <t>IV</t>
  </si>
  <si>
    <t>PLINSKA KOTLOVNICA</t>
  </si>
  <si>
    <t>Demontažni i pripremni radovi</t>
  </si>
  <si>
    <t>Demontaža postojeće kotlovnice na loživo ulje, polaznog i povratnog razdjeljivača, zaporne armature, pumpi, spojnog cjevovoda, ovjesa, i sitnog pribora</t>
  </si>
  <si>
    <t>kg</t>
  </si>
  <si>
    <t>Demontaža podnog sifona, praonika te spojnih cjevovoda razdjeljivača i sifona, ovjesa i sitnog pribora zbog njihove dotrajalosti te njihov transport i odlaganje na deponiju</t>
  </si>
  <si>
    <t>Demontaža postojećih spremnika loživog ulja s propadajućom armaturom i crpkom uključujući i zbrinjavanje</t>
  </si>
  <si>
    <t>Dobava, transport i montaža lijevano željezne podne rešetke sa zvonastim sifonom dimenzija:</t>
  </si>
  <si>
    <t>Dobava, transport i montaža čeličnog emajliranog praonika s leđima, holender slavinom i odljevnim sifonom</t>
  </si>
  <si>
    <t>Ispitivanje instalacije vodovoda na tlak od 15 bara 60 minuta, te ispiranje cjevovoda, dezinfekcija superkloriranom vodom i ponovno ispiranje te pribavljanje atesta.</t>
  </si>
  <si>
    <t>Izvedba priključka nove vodovodne instalacije.</t>
  </si>
  <si>
    <t>Demontaža ekspanzione posude otvorenog tipa smještene pod stropom najvišeg kata, te pripadajućih spojnih cjevovoda osim odzračnog i preljevnog voda, pražnjenje i ispiranje cijelog sistema, demontaža sitnog pribora kao što su ovjesi, pričvrsnice, konzole i slično.</t>
  </si>
  <si>
    <t>Demontaža i uklanjanje dotrajalih cjevovoda glavnog horizontalnog razvoda radijatorskog grijanja, koji se vode pod stropom prizemlja, te sitnog pribora kao što su ovjesi, pričvrsnice, konzole i slično.</t>
  </si>
  <si>
    <t>Demontaža dotrajalih cjevovoda i ogrijevnih tijela</t>
  </si>
  <si>
    <t>kompl</t>
  </si>
  <si>
    <t xml:space="preserve">Uklanjanje postojećih dimnjaka kotlovnice </t>
  </si>
  <si>
    <t>Odvoz na gradski deponij otpada za vrijeme izvođenja radova i nakon završnog čišćenja,  udaljenosti do 15 km, sukladno važećem zakonu i pravilnicima (Zakon o održivom gospodarenju otpadom, NN 94/13).</t>
  </si>
  <si>
    <t>Ukupno demontažni i pripremni radovi</t>
  </si>
  <si>
    <t>Oprema grijanja</t>
  </si>
  <si>
    <r>
      <t>Uređaj  za pripremu sistemske vode, održavanje tlaka, otplinjavanje i odzračivanje sustava</t>
    </r>
    <r>
      <rPr>
        <sz val="10"/>
        <rFont val="Arial Narrow"/>
        <family val="2"/>
      </rPr>
      <t>sastavljen iz slijedećih elemenata:</t>
    </r>
  </si>
  <si>
    <t>- ekspanzijska posuda od inoxa bez gumene membrane (svi spojevi sa vodom su od mesinga)</t>
  </si>
  <si>
    <t>- sustava otplinjavanja iz sistemske vode</t>
  </si>
  <si>
    <t>- posude za skupljanje nečistoća iz cijevne mreže</t>
  </si>
  <si>
    <t>- sigurnosni ventil</t>
  </si>
  <si>
    <t>- crpka za održavanje tlaka</t>
  </si>
  <si>
    <t>- revizijsko staklo s nivo prekidačem struje</t>
  </si>
  <si>
    <t xml:space="preserve">- priključci uređaja s potrebnom armaturom za održavanje
</t>
  </si>
  <si>
    <t>- prikaz pritiska u sustavu s mogučnošću podešavanja</t>
  </si>
  <si>
    <t>- regulaciona jedinica s glavnim i radnim prekidačem, 
osiguračem, radnim softverom s mikroprocesorskim upravljnjem, kompletno ožičena i s bezpotencijalnim  kontaktom za signalizaciju djelovanja, kvara i smetnje.</t>
  </si>
  <si>
    <t>- u stavku uključiti elektro magnetni ventil za nadopunu do 90°C</t>
  </si>
  <si>
    <t>- napon 230V/50Hz</t>
  </si>
  <si>
    <t>- uključivo pribor 2 (otvor za čišćenje uređaja)</t>
  </si>
  <si>
    <t>- uključivo pribor 3 (priključci uređaja na sustav sa fleksibilnim cijevima)</t>
  </si>
  <si>
    <t xml:space="preserve">kom </t>
  </si>
  <si>
    <t>Uređaj za omekšavanje vode sa jednim ionskim filterom, posudom za sol, cjevovodom s potrebnom armaturom, :</t>
  </si>
  <si>
    <t>Razdjeljivači (polazni i povratni) tople vode dimenzije: NO 250 x 2500 mm, oličen temeljnim antikorozivnim premazom u dva sloja i toplinski izoliran. Montaža na pod.  Razdjeljivači opremljeni sa slijedećim priključcima, sve NP 6:</t>
  </si>
  <si>
    <t>kotlovski krug - NO 80</t>
  </si>
  <si>
    <t>1 x priključak ptv - NO 65</t>
  </si>
  <si>
    <t>prestrujni priklj. - NO 65</t>
  </si>
  <si>
    <t>1 x priključak za grijanje dvorane - NO 40</t>
  </si>
  <si>
    <t>1 x priključak za grijanje škole - NO 80</t>
  </si>
  <si>
    <t>rezervni priključak - NO 50</t>
  </si>
  <si>
    <t>priključak za pražnjenje NO25</t>
  </si>
  <si>
    <t>priključak za manometar  - NO15</t>
  </si>
  <si>
    <t>priključak za termometar - NO15</t>
  </si>
  <si>
    <t>montaža na pod</t>
  </si>
  <si>
    <t>dn25/1-6 - priprema tople vode</t>
  </si>
  <si>
    <r>
      <t xml:space="preserve">Max. volume flow </t>
    </r>
    <r>
      <rPr>
        <i/>
        <sz val="10"/>
        <rFont val="Arial Narrow"/>
        <family val="2"/>
      </rPr>
      <t>Q</t>
    </r>
    <r>
      <rPr>
        <vertAlign val="subscript"/>
        <sz val="10"/>
        <rFont val="Arial Narrow"/>
        <family val="2"/>
      </rPr>
      <t xml:space="preserve">max </t>
    </r>
    <r>
      <rPr>
        <sz val="10"/>
        <rFont val="Arial Narrow"/>
        <family val="2"/>
      </rPr>
      <t>= 7.6 m3/h</t>
    </r>
  </si>
  <si>
    <r>
      <t xml:space="preserve">Max. delivery head </t>
    </r>
    <r>
      <rPr>
        <i/>
        <sz val="10"/>
        <rFont val="Arial Narrow"/>
        <family val="2"/>
      </rPr>
      <t>H</t>
    </r>
    <r>
      <rPr>
        <vertAlign val="subscript"/>
        <sz val="10"/>
        <rFont val="Arial Narrow"/>
        <family val="2"/>
      </rPr>
      <t xml:space="preserve">max </t>
    </r>
    <r>
      <rPr>
        <sz val="10"/>
        <rFont val="Arial Narrow"/>
        <family val="2"/>
      </rPr>
      <t>= 6.5 m</t>
    </r>
  </si>
  <si>
    <t>DN25/1-6 - grijanje dvorane</t>
  </si>
  <si>
    <t>DN40/1-8 - grijanje škole</t>
  </si>
  <si>
    <r>
      <t xml:space="preserve">Max. volume flow </t>
    </r>
    <r>
      <rPr>
        <i/>
        <sz val="10"/>
        <rFont val="Arial Narrow"/>
        <family val="2"/>
      </rPr>
      <t>Q</t>
    </r>
    <r>
      <rPr>
        <vertAlign val="subscript"/>
        <sz val="10"/>
        <rFont val="Arial Narrow"/>
        <family val="2"/>
      </rPr>
      <t xml:space="preserve">max </t>
    </r>
    <r>
      <rPr>
        <sz val="10"/>
        <rFont val="Arial Narrow"/>
        <family val="2"/>
      </rPr>
      <t>= 17.0 m3/h</t>
    </r>
  </si>
  <si>
    <r>
      <t xml:space="preserve">Max. delivery head </t>
    </r>
    <r>
      <rPr>
        <i/>
        <sz val="10"/>
        <rFont val="Arial Narrow"/>
        <family val="2"/>
      </rPr>
      <t>H</t>
    </r>
    <r>
      <rPr>
        <vertAlign val="subscript"/>
        <sz val="10"/>
        <rFont val="Arial Narrow"/>
        <family val="2"/>
      </rPr>
      <t xml:space="preserve">max  </t>
    </r>
    <r>
      <rPr>
        <sz val="10"/>
        <rFont val="Arial Narrow"/>
        <family val="2"/>
      </rPr>
      <t>= 8.4 m</t>
    </r>
  </si>
  <si>
    <t>Sigurnosni ventil s oprugom, tlak otvaranja 2,5 bar, dimenzije:</t>
  </si>
  <si>
    <t>NO 32 / 2,5 bar</t>
  </si>
  <si>
    <t>NO 50 / 2,5 bar</t>
  </si>
  <si>
    <t>Ventili za hidrauličko balansiranje sa proporcionalnom karakteristikom prigušenja, za prirubničku ugradnju, sa mjernim priključcima na instrument za podešavanje protoka, opremljeni ručnim kolom sa numeričkom digitalnom skalom za predpodešavanje, sljedećih dimenzija:</t>
  </si>
  <si>
    <t>NO 65</t>
  </si>
  <si>
    <t>NO 80</t>
  </si>
  <si>
    <t>Kuglasta slavina za vodu uključivo brtveni i spojni materijal sljedećih dimenzija:</t>
  </si>
  <si>
    <t>NO 25  NP6</t>
  </si>
  <si>
    <t>NO 32  NP6</t>
  </si>
  <si>
    <t>NO 50  NP6</t>
  </si>
  <si>
    <t>NO 65  NP6</t>
  </si>
  <si>
    <t>NO 80  NP6</t>
  </si>
  <si>
    <t>Filter za vodu (hvatač nečistoća)  uključivo brtveni i spojni materijal sljedećih dimenzija:</t>
  </si>
  <si>
    <t>Nepovratni ventil za vodu uključivo brtveni i spojni materijal sljedećih dimenzija:</t>
  </si>
  <si>
    <t>Antivibracijski element:</t>
  </si>
  <si>
    <t>Manometar sa cjevčicom za priključak, uključivo slavinu,  podjele do 6 bar</t>
  </si>
  <si>
    <r>
      <t>Termometar sa čahurom za ugradnju u mjedenom kučištu priključka NO15 s podjelom do 120</t>
    </r>
    <r>
      <rPr>
        <vertAlign val="superscript"/>
        <sz val="10"/>
        <rFont val="Arial Narrow"/>
        <family val="2"/>
      </rPr>
      <t>°C</t>
    </r>
  </si>
  <si>
    <t>Prolazni ON/OF ventil, s elektromotornim pogonom,</t>
  </si>
  <si>
    <t>sljedećih dimenzija</t>
  </si>
  <si>
    <t>Bešavna čelična cijev za razvod tople vode , materijal St 35.8 (Č 1212), uključivo cijevna koljena, fazonske komade i nosače sjevovoda dimenzija:</t>
  </si>
  <si>
    <t>NO 15</t>
  </si>
  <si>
    <t>NO 25</t>
  </si>
  <si>
    <t>NO 32</t>
  </si>
  <si>
    <t>NO 40</t>
  </si>
  <si>
    <t>NO 50</t>
  </si>
  <si>
    <t>Toplinska izolacija za cjevovode tople vode i polazne i povratne razdjeljivače. Izolaciju izvesti mineralnom vunom debljine 50mm u oblozi od Al lima</t>
  </si>
  <si>
    <t>Odzračni lončić izrađen iz čelične cijevi volumena 2 l s priključcima za:</t>
  </si>
  <si>
    <t>cjevovod NO 15 ( 1 priključak )</t>
  </si>
  <si>
    <t>odvodna cijev  f  17,2 x 2,9  dužine 6 m s kuglastom slavinom NO 10</t>
  </si>
  <si>
    <t>Ekspanzijska posuda grijanja V = 900 lit.</t>
  </si>
  <si>
    <t>Čišćenje čeličnih cjevovoda i premaz antikorozivnom zaštitom u dva sloja</t>
  </si>
  <si>
    <t>Izrada natpisnih pločica, shema i projekta izvedenog stanja</t>
  </si>
  <si>
    <t>Naljepnice i oznake za kotlovnicu (vrata, smjerovi strujanja, i ostalo).</t>
  </si>
  <si>
    <t>Programiranje, ispitivanje i puštanje u rad automatske regulacije, sve u skladu sa zahtjevima investitora u općim i tehničkim uvjetima. Radovi obuhvaćaju:</t>
  </si>
  <si>
    <t>-programiranje i komunikacijsko povezivanje sa</t>
  </si>
  <si>
    <t>plamenicima</t>
  </si>
  <si>
    <t>-ispitivanje i puštanje u rad</t>
  </si>
  <si>
    <t>-izrada i isporuka dokumentacije</t>
  </si>
  <si>
    <t>-obuka osoblja</t>
  </si>
  <si>
    <t>Ishođenje atesta od ovlaštene organizacije  za oruđe sa povećanom opasnošću na radu.</t>
  </si>
  <si>
    <t>Protokol o ispitivanju kvalitete instalacija i uređaja sa pregledom strojarske instalacije i izdavanje izvještaja o pregledu:</t>
  </si>
  <si>
    <t>Uvjerenje o ispitanosti i podešenosti mjerno regulacijske opreme i uređaja u kotlovnici.</t>
  </si>
  <si>
    <t>Pregled strojarskog dijela instalacije u smislu odredba “Zakona o zaštiti na radu” i sastavljanje izvještaja o pregledu kompletne instalacije kotlovnice.</t>
  </si>
  <si>
    <t>26.</t>
  </si>
  <si>
    <t>Funkcionalno ispitivanje i izdavanje odgovarajućih protokola i atesta, potrebnih za dobivanje uporabne dozvole.</t>
  </si>
  <si>
    <t>27.</t>
  </si>
  <si>
    <t>Tehnički pregled i primopredaja postrojenja  krajnjem korisniku, a što uključuje  sudjelovanje, pripremu i izdavanje sve  potrebne dokumentacije, izdavanje atesta,  certifikata, izvještaja o ispitivanju i sl.</t>
  </si>
  <si>
    <t>28.</t>
  </si>
  <si>
    <t>Obuka krajnjeg korisnika za osnovni servis i  upravljanje ugrađenom opremom,  te upoznavanje tehničke službe korisnika 
sa izvedenom instalacijom uz  predaju na korištenje.</t>
  </si>
  <si>
    <t>29.</t>
  </si>
  <si>
    <t>Izrada i isporuka uputa za rukovanje u dva  primjerka s jednom uramljenom shemom  spajanja opreme.</t>
  </si>
  <si>
    <t>30.</t>
  </si>
  <si>
    <t>Puštanje u rad glavne opreme (kotao, ventil za hidraulički balans, pumpa) s puštanjem u probni pogon od strane ovlaštenog servisera i davanje garancije.</t>
  </si>
  <si>
    <t>31.</t>
  </si>
  <si>
    <t>Protupožarni aparati</t>
  </si>
  <si>
    <t>S-6</t>
  </si>
  <si>
    <t>S-9</t>
  </si>
  <si>
    <r>
      <t>CO</t>
    </r>
    <r>
      <rPr>
        <vertAlign val="subscript"/>
        <sz val="10"/>
        <rFont val="Arial Narrow"/>
        <family val="2"/>
      </rPr>
      <t>2</t>
    </r>
    <r>
      <rPr>
        <sz val="10"/>
        <rFont val="Arial Narrow"/>
        <family val="2"/>
      </rPr>
      <t xml:space="preserve"> - 5</t>
    </r>
  </si>
  <si>
    <t>Ukupno: Oprema grijanja</t>
  </si>
  <si>
    <t>Ventilacija</t>
  </si>
  <si>
    <t>Vanjska fiksna protukišna rešetka za ugradnju u vanjska vrata i prozor kotlovnice;</t>
  </si>
  <si>
    <t>1100/1500 mm (za ugradnju u prozor)</t>
  </si>
  <si>
    <t>750/1750 mm (za ugradnju u vrata)</t>
  </si>
  <si>
    <t>Ukupno: Ventilacija</t>
  </si>
  <si>
    <t>Sustav detekcije plina</t>
  </si>
  <si>
    <t>Plinodojava</t>
  </si>
  <si>
    <t>Dobava, postavljanje , spajanje i programiranje plinodojavne centrale kao: AS-333/2 predviđena je za prihvat dvije sonde</t>
  </si>
  <si>
    <t xml:space="preserve">Dobava, postavljanje i spajanje detektora plina za centralu, za zemni plin, u protueksplozijskoj izvedbi </t>
  </si>
  <si>
    <t xml:space="preserve">Dobava, postavljanje i spajanje razvodne kutije u protuekspozijskoj izvedbi </t>
  </si>
  <si>
    <t>Dobava, postavljanje i spajanje vanjske sirene s bljeskalicom (SB) – 12 V DC 110 dB, koja pored zvučne signalizacije daje i svijetleći periodični bljesak, žute boje</t>
  </si>
  <si>
    <t xml:space="preserve">Dobava, postavljanje i spajanje kabela PP00Y 3x1,5 mm2    </t>
  </si>
  <si>
    <t>Dobava i postavljanje cijevi PNT 20 mm, sa nosačima, komplet postavljeno</t>
  </si>
  <si>
    <t xml:space="preserve">Protupožarno brtvljenje kabela koji prolaze između 2 požarna sektora, masom </t>
  </si>
  <si>
    <t>Ukupno: Plinodojava</t>
  </si>
  <si>
    <t>Elekrtoinstalacije</t>
  </si>
  <si>
    <t xml:space="preserve">Demontaža postojeće elektroinstalacije </t>
  </si>
  <si>
    <t>Prekidač 50A, prekidne moći 25kA, opremljen termomagnetnom jedinicom s podesivom termičkom zaštitom, naponskim okidačem 230VAC, 50Hz</t>
  </si>
  <si>
    <t>Strujni transformator 50/5A</t>
  </si>
  <si>
    <t>Multifunkcijski mjerni uređaj za mjerenje U, I, P, Q, S, PF, THD, alarm, mjerenje utroška energije, 2 tarife, montaža na vrata, Diris A40</t>
  </si>
  <si>
    <t xml:space="preserve">Grebenasta preklopka 0-1, 16A, montaža na vrata </t>
  </si>
  <si>
    <t xml:space="preserve">Grebenasta preklopka 1-0-2, 16A, montaža na vrata </t>
  </si>
  <si>
    <t>Udarno tipkalo za nužni isklop, 1NO kontakt, 230VAC, montaža na vrata, fi=22mm, resetiranje rotacijom, IP66</t>
  </si>
  <si>
    <t>Minijaturni prekidač, tropolni 4A, C karakteristike, prekidne moći 10kA</t>
  </si>
  <si>
    <t>Minijaturni prekidač, tropolni 6A, C karakteristike, prekidne moći 10kA</t>
  </si>
  <si>
    <t>Minijaturni prekidač, tropolni 25A, C karakteristike, prekidne moći 10kA</t>
  </si>
  <si>
    <t>Minijaturni prekidač, jednopolni 16A, C karakteristike, prekidne moći 10kA</t>
  </si>
  <si>
    <t>Minijaturni prekidač, jednopolni 10A, C karakteristike, prekidne moći 10kA</t>
  </si>
  <si>
    <t>Minijaturni prekidač, jednopolni 6A, C karakteristike, prekidne moći 10kA</t>
  </si>
  <si>
    <t>Minijaturni prekidač, jednopolni 4A, C karakteristike, prekidne moći 10kA</t>
  </si>
  <si>
    <t>Diferencijalna zaštitna sklopka 40A, 0.03A, 4-polna</t>
  </si>
  <si>
    <t>Sklopnik, 3-polni, 7A, napon svitka 230VAC</t>
  </si>
  <si>
    <t>Sklopnik, 3-polni, 12A, napon svitka 230VAC</t>
  </si>
  <si>
    <t>Lampica za montažu na vrata, 230VAC, zelena, fi=22mm, metalna, IP66 + nosač + natpisna pločica</t>
  </si>
  <si>
    <t>Digitalni programabilni multifunkcijski relej, napajanje 230VAC, digitalni ulazi 230VAC, relejni izlazi</t>
  </si>
  <si>
    <t>Relej, napon svitka 230VAC, 4 CO kontakta s podnožjem</t>
  </si>
  <si>
    <t>Mikroprekidač za rasvjetu ormara</t>
  </si>
  <si>
    <t>Svjetiljka sa servisnom utičnicom 230VAC, 10A</t>
  </si>
  <si>
    <t>Džep za dokumentaciju</t>
  </si>
  <si>
    <t>Tropolna shema izvedenog stanja razdjelnika, +RO1  u 3 pisana primjerka + CD/DVD</t>
  </si>
  <si>
    <t>Distributivni blokovi, izolatori, uvodnice, kabelske obujmice, redne stezaljke, kanalice, natpisne pločice, te ostali sitni i potrošni materijal</t>
  </si>
  <si>
    <t>Ukupno: Elektroinstalacije</t>
  </si>
  <si>
    <t>NN instalacije jake struje</t>
  </si>
  <si>
    <t>Dobava,polaganje djelomično u kanalici, djelomično uvlačenjem u cijevi i spajanje kabela</t>
  </si>
  <si>
    <t>NYY-J 5x6</t>
  </si>
  <si>
    <t>NYY-J 5x2,5</t>
  </si>
  <si>
    <t>NYY-J 5x1,5</t>
  </si>
  <si>
    <t>NYY-J 3x2,5</t>
  </si>
  <si>
    <t>NYY-J 3x1,5</t>
  </si>
  <si>
    <t>H05VV-F 3x1,5</t>
  </si>
  <si>
    <t>H05VV-F 4x1,5</t>
  </si>
  <si>
    <t>LiYCY 2x0,75</t>
  </si>
  <si>
    <t>Izvođenje građevinskih radova polaganja kabela (bušenje, gipsanje i sl.)</t>
  </si>
  <si>
    <t>Dobava i montaža pocinčanih kanalica, komplet nosačima, montažnim i spojnim priborom:</t>
  </si>
  <si>
    <t>Pocinčana kanalica širine 100 mm, PK 100</t>
  </si>
  <si>
    <t>Pocinčana kanalica širine 200 mm, PK 200</t>
  </si>
  <si>
    <t>Dobava i ugradnja n/ž instalacijskih kutija</t>
  </si>
  <si>
    <t>Kutija n/ž 80x80</t>
  </si>
  <si>
    <t>Kutija n/ž 100x100</t>
  </si>
  <si>
    <t>Dobava, polaganje djelomično u kanalici, djelomično uvlačenjem u cijevi i spajanje kabela za spajanje svih metalnih masa na zajednički potencijal</t>
  </si>
  <si>
    <t>P/F-Y 1x16</t>
  </si>
  <si>
    <t>P/F-Y 1x4</t>
  </si>
  <si>
    <t>Dobava i montaža FeZn trake 25x4mm uz zid kotlovnice za izjednačavanje potencijala uključivo s nosačima</t>
  </si>
  <si>
    <t>Spajanje strojarskih elemenata vezano za elektroinstalacije i spajanje na zajednički potencijal do pune funkcionalnosti, komplet sa sitnim montažnim materijalom i priborom:</t>
  </si>
  <si>
    <t>Parni kotao</t>
  </si>
  <si>
    <t>Cirkulacione pumpe</t>
  </si>
  <si>
    <t>Ekspanzioni modul, ionski omekšivač (uzemljenje)</t>
  </si>
  <si>
    <t>Plinovod, kotlovski krug (uzemljenje)</t>
  </si>
  <si>
    <t>Ventilator</t>
  </si>
  <si>
    <t>Dobava i montaža cijevi, komplet sa obujmicama, montažnim i spojnim priborom:</t>
  </si>
  <si>
    <t>Kaoflex cijev za uvlačenje kabela fi16/20mm</t>
  </si>
  <si>
    <t>PNT cijev</t>
  </si>
  <si>
    <t>Plastični kanal 40mm, montaža na zid</t>
  </si>
  <si>
    <t>Industrijska šuko utučnica s poklopcom, 16A, 2P+N, IP55, ugradbena, montaža na elektrorazdjelnik, vijčani spoj</t>
  </si>
  <si>
    <t>Industrijska utičnica s poklopcom, 32A, 3F+N+PE, IP67, ugradbena, montaža na elektrorazdjelnik, vijčani spoj</t>
  </si>
  <si>
    <t>Sklopka s tinjalicom (rasvjeta), izmjenična, 16A, n/žb</t>
  </si>
  <si>
    <t>Dobava, montaža i spajanje tipkala za isklop glavnog napajanja objekta TAJ, sa 1 NO kontaktom i blokadom povrata u početnu poziciju, vanjska montaža</t>
  </si>
  <si>
    <t>Pripremno-završni radovi</t>
  </si>
  <si>
    <t>Izrada projekta izvedenog stanja kompletne instalacije jake struje u 3 pisana primjerka + CD/DVD</t>
  </si>
  <si>
    <t>Ostali nespecificirani sitni spojni i montažni materijal i pribor</t>
  </si>
  <si>
    <t>Ukupno: NN instalacije jake struje</t>
  </si>
  <si>
    <t>Rasvjeta kotlovskog postrojenja</t>
  </si>
  <si>
    <t>Dobava, montaža i spajanje nadgradne svjetiljke s direktnom svjetlosnom distribucijom, kućišta izrađenog od bijelog PC otpornog na udarce i UV stabiliziranog, samogasivog polikarbonatnog difuzora sa unutarnjom prizmatičnom strukturom otpornog na udarce,  u mehaničkoj zaštiti IP66, sa svim potrebnim montažnim priborom i elementima te izvorima svjetlosti 4000°K.</t>
  </si>
  <si>
    <t>NYY-J 4x1,5</t>
  </si>
  <si>
    <t>Dobava i montaža sitnog instalacijskog materijala za izradu n/žb instalacije</t>
  </si>
  <si>
    <t>Ukupno: Rasvjeta kotlovskog postrojenja</t>
  </si>
  <si>
    <t>Svekupno: Oprema kotlovnice s demontažom</t>
  </si>
  <si>
    <t>V</t>
  </si>
  <si>
    <t>GRAĐEVINSKI RADOVI</t>
  </si>
  <si>
    <t>Pripremni radovi, rušenje i demontaže</t>
  </si>
  <si>
    <t>1.1.</t>
  </si>
  <si>
    <r>
      <t>Probijanje parapeta u zidu kotlovnice od blok opeke debljine 30 cm na mjestu postojećeg prozora s privremenim odlaganjem na gradilište i odvoz otpada na deponiju na udaljenosti do 10 km. Obračun po m</t>
    </r>
    <r>
      <rPr>
        <vertAlign val="superscript"/>
        <sz val="10"/>
        <rFont val="Arial Narrow"/>
        <family val="2"/>
      </rPr>
      <t>3</t>
    </r>
    <r>
      <rPr>
        <sz val="10"/>
        <rFont val="Arial Narrow"/>
        <family val="2"/>
      </rPr>
      <t xml:space="preserve"> izbijenog zida.</t>
    </r>
  </si>
  <si>
    <r>
      <t>m</t>
    </r>
    <r>
      <rPr>
        <vertAlign val="superscript"/>
        <sz val="10"/>
        <rFont val="Arial Narrow"/>
        <family val="2"/>
      </rPr>
      <t>3</t>
    </r>
  </si>
  <si>
    <t>1.2.</t>
  </si>
  <si>
    <r>
      <t>Probijanje dijala parapeta (zbog snižavanja istog) u zidu od blok opeke debljine 30 cm na mjestu postojećeg prozora s privremenim odlaganjem na gradilište i odvoz otpada na deponiju na udaljenosti do 10 km. Obračun po m</t>
    </r>
    <r>
      <rPr>
        <vertAlign val="superscript"/>
        <sz val="10"/>
        <rFont val="Arial Narrow"/>
        <family val="2"/>
      </rPr>
      <t>2</t>
    </r>
    <r>
      <rPr>
        <sz val="10"/>
        <rFont val="Arial Narrow"/>
        <family val="2"/>
      </rPr>
      <t xml:space="preserve"> izbijenog zida.</t>
    </r>
  </si>
  <si>
    <t>1.3.</t>
  </si>
  <si>
    <t>Demontaža postojećih vrata na sjevernom zidu kotlovnice uključivo i dovratnike u zidu. Odlaganje na gradilišnu deponiju.</t>
  </si>
  <si>
    <t xml:space="preserve"> - jednokrilna vrata 105/210 cm</t>
  </si>
  <si>
    <t>1.4.</t>
  </si>
  <si>
    <t>Demontaža postojećih  prozora na pročelju, uključivo  doprozornici, klupčice i ventilacijske rešetke. Odlaganje na gradilišnu deponiju.</t>
  </si>
  <si>
    <t xml:space="preserve"> - prozor 372/242 cm</t>
  </si>
  <si>
    <t xml:space="preserve"> - prozor 250/230 cm</t>
  </si>
  <si>
    <t xml:space="preserve"> - prozor 250/115 cm</t>
  </si>
  <si>
    <t>1.5.</t>
  </si>
  <si>
    <t xml:space="preserve">Odvoz preostalog mazuta iz postojećeg spremnika i deponiranje na propisni način kod ovlaštenog sakupljača. U cijenu uračunat sav materijal i rad potreban za sigurno rukovanje mazutom. Sanaciju eventualnih onečišćenja nastalih uslijed rukovanja mazutom snosi izvođač radova. U cijenu obračunato i ispiranje i čišćenje stijenki i dna od nataloženog mazuta. Obračun po kompletu. </t>
  </si>
  <si>
    <t>1.6.</t>
  </si>
  <si>
    <t xml:space="preserve">Demontaža i odvoz te propisno zbrinjavanje postojećeg spremnika za mazut, kapacitet spremnika 30 000 l. U cijenu stavke uračunat sav materijal, rad i strojevi potrebni za njegovu demontažu (eventalno rasklapanje na manje segmente) te odvoz i zbrinjavanje. </t>
  </si>
  <si>
    <t>1.7.</t>
  </si>
  <si>
    <t>Uklanjanje postojećeg objekta za smještaj spremnika za mazut, pripadne upravljačnice i obodnih zidova, dimenzije objekta cca 5,00 x 15,00 m. Uklanjanje podrazumjeva rušenje postojećeg objekta uključivo i temelje s čišćenjem terena nakon rušenja (poravnati u potpunosti), utovar i odvoz na deponiju udaljenu do 10 km. Obračun po komadu.</t>
  </si>
  <si>
    <t>1.8.</t>
  </si>
  <si>
    <t>Demontaža postojećeg sustava zaštite od munje (gromobrana) na fasadi dimnjaka do razine tla i ugradnja jednakog novog nakon krpanja i bojanja dimnjaka. Spajanje novog gromobrana na postojeće uzemljenje. Obračun po m'.</t>
  </si>
  <si>
    <t>m'</t>
  </si>
  <si>
    <t>Ukupno 1</t>
  </si>
  <si>
    <t>Betonski i armiranobetonski radovi</t>
  </si>
  <si>
    <t>OPĆENITO</t>
  </si>
  <si>
    <r>
      <t>U jediničnu cijenu betonskih i armiranobetonskih radova potrebno je uključiti sav potreban materijal i rad pri dobavi, izradi i ugradnji betona. Potrebno je predvidjeti sve transporte, zaštitu (njega svježeg betona) betonskih i AB konstrukcija od atmosferskih utjecaja, ugradba pomoću vibratora, korištenje skele i sl. U jediničnu cijenu oplate uračunati sav potreban materijal, izradu, postavljanje, skidanje i čišćenje oplate, sva potrebna ukrućenja i radnu skelu. Predvidjeti sva pomoćna sredstva potrebna za poduzimanje mjera zaštite na radu i drugih potrebnih mjera. Količine armature prema građevinskom projektu.
Obračun radova se vrši po m</t>
    </r>
    <r>
      <rPr>
        <vertAlign val="superscript"/>
        <sz val="10"/>
        <color indexed="8"/>
        <rFont val="Arial Narrow"/>
        <family val="2"/>
      </rPr>
      <t>3</t>
    </r>
    <r>
      <rPr>
        <sz val="10"/>
        <color indexed="8"/>
        <rFont val="Arial Narrow"/>
        <family val="2"/>
      </rPr>
      <t xml:space="preserve"> (m</t>
    </r>
    <r>
      <rPr>
        <vertAlign val="superscript"/>
        <sz val="10"/>
        <color indexed="8"/>
        <rFont val="Arial Narrow"/>
        <family val="2"/>
      </rPr>
      <t>2</t>
    </r>
    <r>
      <rPr>
        <sz val="10"/>
        <color indexed="8"/>
        <rFont val="Arial Narrow"/>
        <family val="2"/>
      </rPr>
      <t>) ugrađenog betona, po kg ugrađene armature i po m</t>
    </r>
    <r>
      <rPr>
        <vertAlign val="superscript"/>
        <sz val="10"/>
        <color indexed="8"/>
        <rFont val="Arial Narrow"/>
        <family val="2"/>
      </rPr>
      <t>2</t>
    </r>
    <r>
      <rPr>
        <sz val="10"/>
        <color indexed="8"/>
        <rFont val="Arial Narrow"/>
        <family val="2"/>
      </rPr>
      <t xml:space="preserve"> postavljene oplate.  </t>
    </r>
  </si>
  <si>
    <t>2.1.</t>
  </si>
  <si>
    <t>Izrada armirano-betonskih nadvoja iznad novih (manjih) otvora na postojećim vanjskim zidovima, dimenzija 30/20/280 cm i 25/20/280, trostrana obična oplata. Oslonac na postojeći zid najmanje 15 cm. Armirati sa cijelom duljinom sa 4+2 Φ14 mm, vilice Φ8/12 cm, osim na kritičnom dijelu gdje Φ8/5 cm Preklop vilica po gornjoj strani.</t>
  </si>
  <si>
    <t>beton C 25/30</t>
  </si>
  <si>
    <t>armatura B500B</t>
  </si>
  <si>
    <t>obična oplata</t>
  </si>
  <si>
    <t>m²</t>
  </si>
  <si>
    <t>Ukupno 2</t>
  </si>
  <si>
    <t>Zidarski radovi</t>
  </si>
  <si>
    <t xml:space="preserve">U jediničnu cijenu radova uključiti sav materijal i rad na nabavi i postavljanju materijala. U cijenu uključiti sav spojni materijal, premaz impregnacijskim sredstvom (kod ljepljenja keramike). Kod postavljanje metalnih profila na spoju istih sa betonskim ili zidanim elementima obavezno postavljati traku za spriječavanje prijenosa vibracija i zvuka. Sve spojeve ploča obavezno obložiti trakom za spojeve, te prethodno i naknadno ogletati.  Završena površina mora biti spremna za bojanje, bez neravnina na površini.
</t>
  </si>
  <si>
    <t>3.1.</t>
  </si>
  <si>
    <r>
      <t>Zazidavanje dijela otvora u zidu, uključivo i dijelova iznad novih nadvoja, od blok opeke debljine 29 i 25 cm u vapneno-cementnom mortu M5. U stavku uračunat sav potreban materijal i rad. Obračun po m</t>
    </r>
    <r>
      <rPr>
        <vertAlign val="superscript"/>
        <sz val="10"/>
        <rFont val="Arial Narrow"/>
        <family val="2"/>
      </rPr>
      <t>3</t>
    </r>
    <r>
      <rPr>
        <sz val="10"/>
        <rFont val="Arial Narrow"/>
        <family val="2"/>
      </rPr>
      <t xml:space="preserve"> izvedenog zida.</t>
    </r>
  </si>
  <si>
    <t>3.2.</t>
  </si>
  <si>
    <t>Zidarsko krpanje i obrada zidova kao i špaleta na mjestima probijenih otvora i sniženih parapeta.</t>
  </si>
  <si>
    <t>3.3.</t>
  </si>
  <si>
    <t>Zidarsko krpanje i obrada zidova, stropova i podova na mjestima gdje su oštećeni postavljanjem novih instalacija.</t>
  </si>
  <si>
    <t>a/ NKV radnik</t>
  </si>
  <si>
    <t>sati</t>
  </si>
  <si>
    <t>b/ KV radnik</t>
  </si>
  <si>
    <t>3.4.</t>
  </si>
  <si>
    <r>
      <t>Dobava i izvedba grube i fine unutarnje žbuke  zidova na mjestu zazidanih dijelova otvora. Prvi sloj gruba produžna vapneno cementna žbuka M-3 debljine cca 1,5 cm uz prethodni špric rijetkim cementnim mortom M-10. Završni sloj fina završna vapnena žbuka debljine 0,5 cm. Ovako izvedena dvoslojna žbuka treba biti pripravna za izvedbu soboslikarskih radova ili oblaganje keramičkih pločicama. Laka pokretna skela uračunata je u cijenu. Prijelaz žbuke preko različitih podloga (beton, opeka) bandažirati trakom pocinčanog rabic pletiva  širine 50 cm, što je sadržano u jediničnoj cijeni stavke. U cijenu uključen obračun špaleta.
Obračun po m</t>
    </r>
    <r>
      <rPr>
        <vertAlign val="superscript"/>
        <sz val="10"/>
        <rFont val="Arial Narrow"/>
        <family val="2"/>
      </rPr>
      <t>2</t>
    </r>
    <r>
      <rPr>
        <sz val="10"/>
        <rFont val="Arial Narrow"/>
        <family val="2"/>
      </rPr>
      <t xml:space="preserve"> izvedene unutarnje žbuke.       </t>
    </r>
  </si>
  <si>
    <t xml:space="preserve"> - zidovi</t>
  </si>
  <si>
    <t xml:space="preserve"> - špalete</t>
  </si>
  <si>
    <t>3.5.</t>
  </si>
  <si>
    <r>
      <t>Dobava i izvedba grube vanjske žbuke  zidova na mjestu zazidanih dijelova otvora u sloju grube produžnae vapneno cementne žbuke M-3 debljine cca 2,0 cm uz prethodni špric rijetkim cementnim mortom M-10.  Ovako izvedena dvoslojna žbuka treba biti pripravna za postavljanje toplinske izolacije. Laka pokretna skela uračunata je u cijenu. Prijelaz žbuke preko različitih podloga (beton, opeka) bandažirati trakom pocinčanog rabic pletiva  širine 50 cm, što je sadržano u jediničnoj cijeni stavke. U cijenu uključen obračun špaleta.
Obračun po m</t>
    </r>
    <r>
      <rPr>
        <vertAlign val="superscript"/>
        <sz val="10"/>
        <rFont val="Arial Narrow"/>
        <family val="2"/>
      </rPr>
      <t>2</t>
    </r>
    <r>
      <rPr>
        <sz val="10"/>
        <rFont val="Arial Narrow"/>
        <family val="2"/>
      </rPr>
      <t xml:space="preserve"> izvedene vanjske žbuke.       </t>
    </r>
  </si>
  <si>
    <t>3.6.</t>
  </si>
  <si>
    <t xml:space="preserve">Zidarsko krpanje žbuke dimnjaka s obradom na mjestima otpadnute žbuke. U stavku uračunato i uklanjanje labave žbuke. </t>
  </si>
  <si>
    <t>Ukupno 3</t>
  </si>
  <si>
    <t>Svekupno: Građevinski radovi</t>
  </si>
  <si>
    <t>VI</t>
  </si>
  <si>
    <t>Obrtnički</t>
  </si>
  <si>
    <t>Limarski radovi</t>
  </si>
  <si>
    <t>U jediničnu cijenu uračunati sav pomoćni material i rad koji se može pojaviti prilikom izvedbe i montaže proizvoda. Uračunati: pomoćna sredstva za osiguranje HTZ, transporta i montaže, čišćenje otpadaka nakon izvršenih radova, sva bušenje i štemanja, čišćenje i zaštita željeznih dijelova, dobava i polaganje podložne hidroizolacijske ljepenke. Spojeve limenih opšava sa žbukom obavezno izvesti po sistemu otvorenih fuga s padovima limarije minimalno 5 % od objekta.
Obračun po m' stvarno izvedenih količina.</t>
  </si>
  <si>
    <t>4.1.</t>
  </si>
  <si>
    <t>Izrada, dobava i postava vanjskih prozorskih klupčica od pocinčanog bojanog lima širine 21 cm (RŠ = 24 cm). Boja po izboru investitora.
U jediničnu cijenu uključen sav potreban rad materijal i pribor, ispunjavanje fuga trajnoelastičnim kitom na spoju klupčice s obodnom konstrukcijom zidova i PVC prozora, sve do pune funkcionalnosti ugrađenih klupčica. Prije dobave materijala i izrade klupčica obavezna izmjera u naravi. Sve prema projektu.</t>
  </si>
  <si>
    <t xml:space="preserve"> - prozorske klupčice, r.š. do 25 cm,</t>
  </si>
  <si>
    <t>Ukupno 4</t>
  </si>
  <si>
    <t>Izolaterski i fasaderski radovi</t>
  </si>
  <si>
    <t>U jediničnu cijenu radova uračunati sve materijale i radove utrošene na postavljanju izolacije. Na sve termoizolacijske radove u cijenu uračunati PE foliju koju treba postaviti iznad ili ispod termoizolacije, ako projektom nije prikazano drugo rješenje. U cijenu uračunati sve pomoćne spojne materijale koji se mogu pojaviti. Kod izrade obratiti pozornost na spojeve. Izvoditelj je dužan osigurati da sve površine prije postavljanja izolacije budu suhe, oprane i čiste. Ako se naknadno utvrdi nesolidna izvedba, izvođač će o svom trošku izvesti sanaciju. Obračun po m2 stvarno postavljene termoizolacije. U cijenu uračunati sva potrebna učvršćenja, kutne i završne letvice.</t>
  </si>
  <si>
    <t>5.1.</t>
  </si>
  <si>
    <t xml:space="preserve">Izvedba sustava toplinske izolacije sokla objekta na dijelu kotlovnice, odnosno podnožja zgrade do visine 50 cm od terena (dijelovi zgrade u razini terena) pločama ekstrudiranog polistirena, debljine određene fizikalnim proračunom, sljedećih svojstava: 
- deklarirana toplinska provodljivost: λD = 0,037 W/mK,
- Otpor difuziji vodene pare μ: 1.
U cijenu je potrebno uračunati dobavu materijala te izradu fasade prema uputama proizvođača.
Faze izrade: Nanošenje polimerno - cementnog ljepila trakasto po rubovima i točkasto po sredini ploča. Ploče se nakon lijepljenja dodatno mehanički pričvršćuju spojnicama (6-8 kom/m²). 
</t>
  </si>
  <si>
    <t xml:space="preserve">Na uglove građevine postavljaju se aluminijski kutni profili kao i oko otvora s tim da je na dijagonalama otvora potrebno kao dodatno ojačanje postaviti mrežicu veličine 20x40 (30x50) cm. </t>
  </si>
  <si>
    <t>Na ploče od ekstrudiranog polistirena nanosi se polimerno-cementno ljepilo u koje utiskujemo tekstilno-staklenu mrežicu alkalno otpornu sa preklopima od 10 cm, koja se pregletava drugim slojem polimerno-cementnog ljepila. Nakon sušenja od cca. 5 – 7 dana, a prije izvođenja završnog sloja potrebno je nanijeti impregnirajući sloj (kontakt grund masa).  Kao završni sloj  izvesti silikatnu žbuku, strukture zrna od 1,5 mm. Sve radove izvesti prema uputama proizvođača komponenti sustava.</t>
  </si>
  <si>
    <t>- XPS debljine 15 cm</t>
  </si>
  <si>
    <t>5.2.</t>
  </si>
  <si>
    <t xml:space="preserve">Izvedba toplinske izolacije špaleta otvora objekta na dijelu kotlovnice te izvedba tankoslojnog kontaktnog sustava fasade s pločama kamene vune debljine određene fizikalnim proračunom sljedećih svojstava: 
- deklarirana toplinska provodljivost: λD = 0,035 W/mK,
- Klasa gorivosti: A1
- Otpor difuziji vodene pare μ: 1.
U cijenu je potrebno uračunati dobavu materijala te izradu fasade prema uputama proizvođača.
</t>
  </si>
  <si>
    <t>Faze izrade (špalete): 
Na pripremljenu podlogu špaleta otvora, ravnih i kosih dijelova, punoplošno se lijepe špaletni elementi kamene vune polimerno-cementnim ljepilom koje je certificirano u sustavu. Na spomenute elemente kamene vune nanosi se sloj polimerno-cementnog ljepila od 3,0 mm u koji se utapa armaturna mrežica od staklenih vlakana, alkalno otporna, te se ista preklapa s kutnim profilima ojačanim mrežicom kao i profilima za elastični brtveni spoj na prozore i vrata (tzv.APU-lajsne). Izravnavajući sloj polimerno - cementnog ljepila nanosi se u debljini 1-2 mm, a ukupno sušenje sloja ljepljenja i armiranja je minimalno 10 dana u normiranim uvjetima. Nakon propisanog sušenja nanosi se pretpremaz za poboljšanje prionljivosti i izjednačavanja vodoupojnosti, a nakon 1-3 dana nanosi se završni sloj - silikatna žbuka, strukture zrna od 1,5 mm.</t>
  </si>
  <si>
    <t>Faze izrade (fasada): 
Postavljanje aluminijskog perforiranog sokl-profila jednake širine kao debljina ploče od kamene vune. Pričvršćivanje izvesti nehrđajućim vijcima na razmaku svakih 40 do 60 cm. Nanošenje polimerno - cementnog ljepila trakasto po rubovima i točkasto po sredini ploča (min 40% ravnomjerna pokrivenost ploče).</t>
  </si>
  <si>
    <t xml:space="preserve">Ploče se 3 dana nakon lijepljenja dodatno mehanički pričvršćuju spojnicama (6-8 kom/m²) prema W shemi. 
Na uglove građevine postavljaju se aluminijski kutni profili kao i oko otvora s tim da je na dijagonalama otvora potrebno kao dodatno ojačanje postaviti mrežicu veličine 20x40 (30x50) cm. 
U slučajevima spoja kamene vune sa otvorima gdje kamena vuna prelazi okvir stolarije, potrebno je zarezati kamenu vunu ukoso da ne prekrije staklo prozora / vrata. </t>
  </si>
  <si>
    <t xml:space="preserve">Na ploče od kamene vune nanosi se polimerno-cementno ljepilo u koje utiskujemo certificiranu mrežicu (140-160 grama/m²) od staklenih vlakana, alkalno otpornu, s preklopima od 10 cm, koja se prekriva nanošenjem 1-2 mm drugog sloja polimerno-cementnog lijepila. Nakon sušenja od 10 – 14 dana, a prije izvođenja završnog sloja potrebno je nanijeti impregnirajući pretpremaz. 
Kao završni sloj izvesti silikatnu žbuku, strukture zrna od 1,5 mm u boji prema izboru investitora (u skladu sa tonom boje preostalog dijela dvorane).
</t>
  </si>
  <si>
    <t>Otvori veličine do 3,0 m² se ne odbijaju, a izrada špaleta je uračunata u cijenu. Kod otvora veličine 3,0 - 5,0 m² odbija se površina preko 3,0 m² , a špalete se ne obračunavaju posebno. Kod otvora preko 5,0 m²  odbija se površina preko 3,0 m², a izrada špaleta se obračunava posebno.</t>
  </si>
  <si>
    <t>- kamena vuna debljine 15 cm</t>
  </si>
  <si>
    <t>- špalete oko otvora širine 21 cm, debljine 3 cm</t>
  </si>
  <si>
    <t>Ukupno 5</t>
  </si>
  <si>
    <t>Soboslikarski i ličilački radovi</t>
  </si>
  <si>
    <t>Prije početka izvedbe radova, izvođač je dužan projektantu, investitoru i konzervatorskom nadzoru dati uzorke boja odgovarajuće za određen tip obrade i izvesti probna bojanja s uzorcima na plohama koje se obrađuju, i to u više nijansi boja, na osnovu čega će projektant odabrati boju i način nanošenja odnosno tip valjka. Tek nakon izbora i odobrenja projektanta može se otpočeti rad u odabranoj kvaliteti. Gore navedeno neće se posebno platiti već predstavlja trošak i obvezu izvođača i ulazi u jediničnu cijenu izvedbe radova.
Prilikom izvođenja radova mora se izvođač striktno pridržavati i od strane projektanta prihvaćenih materijala i detalja. Ukoliko se izvedu radovi koje projektant nije odobrio i u 
neodgovarajućoj boji, tonu ili kvaliteti i različito s obzirom na odobreni projekt oblaganja i detalje, radovi će se morati ponoviti u traženoj kvaliteti, izboru i po projektu uz prethodno uklanjanje neispravnih radova.
Sva bojanja i ličenja treba izvesti samo na suhim, čistim, ravnim ili ravnomjerno zakrivljenim i odmašćenim plohama. Podlogu treba prije početka radova pregledati i kod većih oštećenja ili zaprljanja i zamašćenja na isto upozoriti nadzornog inžinjera i radove prekinuti dok se podloga odgovarajuće ne pripremi. Kod manjih oštećenja treba izvođač podlogu dovesti u potrebno stanje za kvalitetan rad brušenjem manjih neravnina, kitanjem i zapunjavanjem pukotina i manjih udubina kitom.</t>
  </si>
  <si>
    <t xml:space="preserve">Nakon toga treba obvezno izvesti gletanje odgovarajućom glet masom za određeni tip podloge do potrebne glatkoće, ako nije u stavci troškovnika drugačije navedeno. 
Sve gore navedeno treba uračunati u jediničnu cijenu.
Pri radu treba se striktno pridržavati pravila zaštite na radu, uz primjenu odgovarajućih zaštitnih sredstava. Sve prostorije po završetku radova treba dobro prozračiti ili ventilirati.
Prilikom izvođenja radova izvođač treba zaštititi sve susjedne plohe i dijelove konstrukcije na takav način da ne dođe do njihovog prljanja i oštećenja i isto uračunati u cijenu. Ukoliko do prljanja i oštećenja ipak dođe isto će izvođač očistiti i popraviti na svoj trošak.
Sav prostor koji je izvođač koristio treba nakon završetka radova dovesti u prijašnje stanje i počistiti od smeća, šute i otpada.
Izvođač treba kvalitetu ugrađenih materijala i stručnost radnika dokazati odgovarajućim certifikatima izdanim od strane za to ovlaštene institucije.
Cijenom izvedbe radova treba obvezno uključiti sve materijale koji se ugrađuju i koriste (osnovne i pomoćne materijale), sav potrebni rad (osnovni i pomoćni) na izvedbi radova do potpune gotovosti i funkcionalnosti, sve transporte i prijenose do i na gradilištu sve do mjesta ugradbe, sva potrebna uskladištenja i zaštite, sve potrebne zaštitne konstrukcije i skele, sve drugo predviđeno mjerama zaštite na radu i pravilima struke.
Svi ličilački radovi vezani uz stolariju uključeni su u jediničnoj cijeni izvedbe odgovarajuće stavke stolarskih i bravarskih radova.
</t>
  </si>
  <si>
    <t>6.1.</t>
  </si>
  <si>
    <t>Dobava materijala i bojanje unutarnjih zidova  i stropova ostalih silikatnom paropropusnom bojom za unutarnje radove. U tonu po izboru investitora. Jedinična cijena sadrži sitne popravke površina,  gletanje, brušenje i kitanje, impregnaciju, te dvostruki premaz završnom bojom.
Radna skela bez obzira na visinu uračunata je u jediničnu cijenu.
Podloga su žbukani zidovi iz opeke. Podloga mora biti čvrsta, nosiva, suha i čista.
Jedinična cijena uključuje sav potreban rad materijal i pribor do pune gotovosti obojene površine.</t>
  </si>
  <si>
    <t>6.2.</t>
  </si>
  <si>
    <t>Čišćenje i krpanje postojećih vrata spremišta. Struganje boje, kitanje, brušenje te bojanje uljanom bojom u dva premaza. Boja po izboru investitora.</t>
  </si>
  <si>
    <t>6.3.</t>
  </si>
  <si>
    <t>Dobava materijala i bojanje dimnjaka jednokomponentnom silikatnom bojom (kalijevo vodeno staklo). U tonu po izboru investitora, a usklađeno sa tonom boje dvorane. 
Jedinična cijena sadrži sitne popravke površina,  gletanje, brušenje i kitanje, impregnaciju, te dvostruki premaz završnom bojom.
Podloga su žbukani zidovi iz opeke. Podloga mora biti čvrsta, nosiva, suha i čista.
Jedinična cijena uključuje sav potreban rad materijal i pribor do pune gotovosti obojene površine.</t>
  </si>
  <si>
    <t>Ukupno 6</t>
  </si>
  <si>
    <t>PVC stolarija</t>
  </si>
  <si>
    <t>Prozor se ugrađuje na spoju sa zidom po sistemu RAL montaže. Obrada fuga između zida / stropa / poda izvodi se poliuretanskom pjenom, izvana kitati trajno elastičnim kitom, a iznutra pokriti kutnim letvicama. Na stolariju se iznutra lijepi vodo- i paronepropusna, a izvana vodonepropusna - paropropusna traka. Nakon ugradnje stolarije oko nje se postavi pur-pjena koja se nakon sušenja odreže. Trake koje su na elementu lijepe se na grubo požbukan zid (pošprican primerom) pomoću poliuretanskog kita i time je zaštićena pur-pjena.
Jediničnom cijenom obuhvatiti dobavu osnovnog i spojnog materijala, uzimanje mjera na licu mjesta, izradu u radionici, dopremu na gradilište, namještanje i podešavanje na mjestu ugradbe i nakon ugradbe, dobavu i montažu metalnog okova po izboru projektanta s cilinder bravama i ključevima i sve opšavne lajsne. Sve ostalo prema shemi i uputama nadzornog inženjera i projektanta.</t>
  </si>
  <si>
    <t>U cijenu su uključeni i svi potrebni rubni opšavi iz plastificiranog lima u RAL-u prozora te termoizolacija i hidroizolacija na spoju sa zidom. Vanjska prozorska klupčica tipska aluminijska, boje kao i stolarija, s prepustom van lica zida od minimalno 3 cm. Sidra za pričvršćenje aluminijskog lima i profila su od inoxa. Vijci i ostala sredstva za spajanje su iz nehrđajućeg čelika (inox), aluminija ili drugog antikorozivnog materijala. Mjesta koja se naročito osjetljiva na propuštanje moraju se kitati dvokomponentnim kitom odgovarajuće kvalitete.</t>
  </si>
  <si>
    <t>7.1.</t>
  </si>
  <si>
    <t xml:space="preserve">Izrada, doprema i ugradnja do potpune gotovosti dvokrilnog PVC prozora u sistemu profila se termoispunom, profili sa prekinutim toplinskim mostom dubine najmanje 80 mm, ispunjeni termo ispunom, s vidljivim krilom sa vanjske strane, boja prema izboru investitora. Okov za otvaranje prilagođen sutavu i po preporuci proizvođača sustava uz odobrenje projektanta. Boja okova po izboru investitora, okov skriven.  PVC profili su sa prekinutim toplinskim mostom, ostakljeni "IZO" staklom (4 + 14 + 4 mm), međuprostor ispunjen Argonom. s  koeficijentom prolaza topline prozora Uw ≤ l,4 W/m²K (U ≤ l,1 W/m²K staklo).
Dimenzije provjeriti na licu mjesta. U cijenu uključeni svi potrebni rubni opšavi, prijelazni i spojni elementi, kutni i pokrivni profili. </t>
  </si>
  <si>
    <t>a/</t>
  </si>
  <si>
    <t>Dvokrilni otklopno - zaokretni prozor (jedno krilo sa protukuišnom rešetkom umjesto stakla i samo zaokretno, drugo krilo ostakljeno i otklopno-zaokretno)</t>
  </si>
  <si>
    <t>-250/165 cm</t>
  </si>
  <si>
    <t>b/</t>
  </si>
  <si>
    <t>Dvokrilni otklopno - zaokretni prozor</t>
  </si>
  <si>
    <t>-250/60 cm</t>
  </si>
  <si>
    <t>c/</t>
  </si>
  <si>
    <t xml:space="preserve">Jednokrilni  prozor sa dva polja (gornje polje visine 130 cm s otklopno - zaokretnim krilom, donje polje sa protukišnom rešetkom visine 110 cm </t>
  </si>
  <si>
    <t>-150/240 cm</t>
  </si>
  <si>
    <t>7.2.</t>
  </si>
  <si>
    <t>Izrada, dobava i montaža do potpune gotovosti PVC vrata u sistemu profila sa termo ispunom, profili sa prekinutim toplinskim mostom dubine najmanje 80 mm, ispunjeni termo ispunom, sa vidljivim krilom sa vanjske strane, boja po izboru investitora.</t>
  </si>
  <si>
    <t>Okov za otvaranje prilagođen sustavu i po preporuci proizvođača sustava uz odobrenje projektanta. Boja okova po izboru investitora, okov skriven.</t>
  </si>
  <si>
    <t>Ostakljenje "IZO" staklom (4 + 14 + 4 mm) s  koeficijentom prolaza topline prozora Uw ≤ l,4 W/m²K (U ≤ l,1 W/m²K staklo), međuprostor ispunjen Argonom. Vrata se ugrađuje na spoju sa zidom po sistemu RAL montaže.</t>
  </si>
  <si>
    <t>U cijenu su uključeni i svi potrebni rubni opšavi iz PVC-a u boji vrata, te termoizolacija i hidroizolacija na spoju sa zidom.
Uključivo inox kvaka.</t>
  </si>
  <si>
    <t>Jednokrilna neostakljena (puna) zaokretna vrata, "desna".</t>
  </si>
  <si>
    <t>-100/240 cm</t>
  </si>
  <si>
    <t>Ukupno 7</t>
  </si>
  <si>
    <t>Bravarski radovi</t>
  </si>
  <si>
    <t xml:space="preserve">Svi radovi moraju biti izvedeni stručno i solidno, sa odgovarajućim kvalitetnim materijalom koji mora odgovarati postojećim propisima i standardima. Prije početka radova na izradi bravarije izvođač radova na bravariji je dužan pregledati izvedene građevinske radove, te ukoliko naiđe na nedostatke koji mu mogu smetati, dužan je o tome obavijestiti izvođača građevinskih radova kako bi isto bilo otklonjeno. Svi aluminijski komadi i izrađevine moraju biti kvalitetno i odgovarajuće izvedeni. Izvođač ovih radova dužan je zaštititi radove izvedene od drugih izvođača kako nebi svojim radom iste oštetio. Također je dužan zaštititi sve radove od prljanja drugih izvođača, a nakon završetka rada dužan je sav suvišni materijal i otpatke odstraniti sa gradilišta.
Izvođač Al. radova je dužan izraditi projektnu dokumentaciju sa izvedbenim shemama i svim detaljima ugradbe, te ju predati na pregled i ovjeru glavnom  projektantu građevine. Samo po usaglašenim shemama i detaljima moguće je pristupiti izradi radioničke dokumentacije na osnovu koje se Al. stavke izrađuju i montiraju.     </t>
  </si>
  <si>
    <t>Jediničnom cijenom obuhvatiti dobavu osnovnog i spojnog materijala, uzimanje mjera na licu mjesta, izradu u radionici, dopremu na gradilište, namještanje i podešavanje na mjestu ugradbe i nakon ugradbe, dobavu i montažu metalnog okova po izboru projektanta s cilinder bravama i ključevima i sve opšavne lajsne. Sve ostalo prema shemi bravarije i uputama nadzornog inženjera i projektanta.
Način otvaranja prema pripadnim shemama ili fiksno.</t>
  </si>
  <si>
    <t>Sidra za pričvršćenje aluminijskog lima i profila su od inoxa. Vijci i ostala sredstva za spajanje su iz nehrđajućeg čelika (inox), aluminija ili drugog antikorozivnog materijala. Ugaoni elementi moraju biti izvedeni besprijekorno. Mjesta koja se naročito osjetljiva na propuštanje moraju se kitati dvokomponentnim kitom odgovarajuće kvalitete.
Obračun po komadu izrađene i ugrađene bravarije, komplet sa svim priborom, okovima, bravama, staklom, brtvama, spojnim elementima i ostalim potrebnim za ugradbu obojene bravarije do potpune funkcionalnosti.</t>
  </si>
  <si>
    <t>8.1.</t>
  </si>
  <si>
    <t>Unutarnja jednokrilna vrata, neostakljena, "lijeva".</t>
  </si>
  <si>
    <t xml:space="preserve"> - 105/210 cm</t>
  </si>
  <si>
    <t>8.2.</t>
  </si>
  <si>
    <t>Demontaža, privremeno skladištenje i naknadna ugradnjačeličnih zidnih ljestvi dimnjaka (penjalica) s leđobranom, visine do 15 m. Stavka uključuje čišćenje pjeskarenjem i popravak oštećenih dijelova da bude istovjetno postojećim. Dva premaza temeljnom bojom i jedan završnom u boji prema odabiru investitora.
U cijenu uključen sav potreban materijal i rad.</t>
  </si>
  <si>
    <t>Ukupno 8</t>
  </si>
  <si>
    <t>Kamenorezački radovi</t>
  </si>
  <si>
    <t>Oblaganje podova i stuba izvodi se fino brušenim i poliranim kamenim pločama prve klase debljine 3 cm.
Ploče se postavljaju u smjeru prema izboru projektanta tako da se vlažni cementni mort u omjeru 1:3 razastre i izravna, polije cementnim mlijekom i na njega polažu ploče, te zbijanjem gumenim čekićem i kontrolom libelom dovedu u traženi položaj. Sljubnice se ispune cementnim mlijekom od bijelog cementa, a površine očiste drvenom piljevinom.
Gazišta se izvode od jednog komada kamena. Na gazištima stuba mora biti ohrapavljena protuklizna traka širine 5 cm. Spojevi gaznih i čeonih ploha lagano zakositi na prednjim i bočnim stranama gazišta.</t>
  </si>
  <si>
    <t xml:space="preserve">Za oblaganje površina jedinica mjere je m2, za oblaganje gazišta jedinica mjere je komad gdje je uključeno čelo i gazište, a za pragove, klupčice i poklopnice ml.
Jediničnom cijenom je obuhvaćena nabava i doprema na gradilište sveg potrebnog materijala te njegova ugradnja, zaštita od prljanja i oštećenja do primopredaje sa Naručiteljem i kontrola kvalitete.
U jediničnu cijenu je uključena upotreba sveg potrebnog alata te eventualna potrošnja energije kao i čišćenje i odvoz otpadnog i drugog materijala nastalog ovim radom.
</t>
  </si>
  <si>
    <t>9.1.</t>
  </si>
  <si>
    <t>Dobava izrada i ugradnja unutarnjih prozorskih klupčica od kamenog kompozita.
Klupčice se izvode iz ploča kamenog kompozita debljine 2 cm, širine max 16 cm (prepust 2 cm u odnosu na zid), duljine jednake duljini prozora ispred kojeg se ugrađuju.
Kameni kompozit po izboru projektanta, I. klase, prema dostavljenim uzorcima izvođača.</t>
  </si>
  <si>
    <t>Završna obrada poliranjem i završnom impregnacijom što je uključeno u jediničnu cijenu stavke.
Kamene klupčice ugrađuju se ljepljenjem na parapetni zid iz blok opeke ili betona.
U jediničnu cijenu uključen sav potreban rad materijal i pribor, ispunjavanje fuga trajnoelastičnim kitom na spoju klupčice s obodnom konstrukcijom zidova i prozora, sve do pune funkcionalnosti ugrađenih klupčica.
Prije dobave materijala i izrade klupčica obavezna izmjera u naravi.
Sve prema projektu i u dogovoru s projektantom.</t>
  </si>
  <si>
    <t>Ukupno 9</t>
  </si>
  <si>
    <t>Svekupno: Obrtnički radovi</t>
  </si>
  <si>
    <t>VII</t>
  </si>
  <si>
    <t>Vodovod i kanalizacija</t>
  </si>
  <si>
    <t>Vodovod - instalacije unutar objekta</t>
  </si>
  <si>
    <t>Nabava, doprema i montaža PP-R cijevi, 1/2", i fazona za instalaciju hladne vode. Stavka obuhvaća sav potreban rad i navedeni materijal (fazoni su uračunati u cijenu m' cijevi).  stavku uračunato i izvođenje šliceva za postavljanje cijevi. Spajanje vindabone na postojeću instalaciju vode u garderobi uz kotlovnicu. Sve prema pravilima struke. Obračun po m' cijevi.</t>
  </si>
  <si>
    <t>Izrada instalacije vode i kanalizacije za umivaonik, obračun po uljevno-izljevnom mjestu. U cijenu su uključeni sav potreban rad i materijal.</t>
  </si>
  <si>
    <t>Kanalizacija - instalacije unutar objekta</t>
  </si>
  <si>
    <t>2.2.</t>
  </si>
  <si>
    <t xml:space="preserve">Nabava, doprema i ugradnja PP cijevi i fazona  DN 50,  i fazona (račvi, otcjepnih komada, koljena, spojnica) u  zid i pod zgrade. Stavka obuhvaća sav potreban rad i navedeni materijal (fazoni su uračunati u cijenu  m' cijevi). U stavku uračunato i izvođenje šliceva za postavljanje cijevi. Sve prema uputana proizvođača i "Općim tehničkim uvjetima". Spajanje odvodnje na postojeći sifon u podu kotlovnice. Obračun po m' cijevi. </t>
  </si>
  <si>
    <t>- PP DN50/1.8, dobava u palicama 4 m':</t>
  </si>
  <si>
    <t>Sanitarna oprema</t>
  </si>
  <si>
    <t>Nabava, doprema i ugradnja sanitarne opreme. Stavka obuhvaća sav potreban rad i navedeni materijal. Sve prema pravilima struke i nacrtima iz projekta.</t>
  </si>
  <si>
    <t>- zidna čelična emajlirana vindabona širine 50 cm, u stavku uključiva i ručna slavina za hladnu vodu:</t>
  </si>
  <si>
    <t>- ventil 1/2'', PN16, sa niklovanom kapom - za vindabonu (1 / kom):</t>
  </si>
  <si>
    <t>Ostali radovi</t>
  </si>
  <si>
    <t>Troškovi tekućih ispitivanja tijekom izvođenja radova.</t>
  </si>
  <si>
    <t>Troškovi kontrolnih ispitivanja nakon izvršenih radova.</t>
  </si>
  <si>
    <t>Svekupno: Vodovod i kanalizacija</t>
  </si>
  <si>
    <t>REKAPITULACIJA</t>
  </si>
  <si>
    <t xml:space="preserve">1/ PLINSKA INSTALACIJA </t>
  </si>
  <si>
    <t>UKUPNO:</t>
  </si>
  <si>
    <t>2/ PLINSKI KOTLOVI</t>
  </si>
  <si>
    <t>3/ PRIPREMA TOPLE VODE</t>
  </si>
  <si>
    <t>4/ OPREMA KOTLOVNICE</t>
  </si>
  <si>
    <t>5/ GRAĐEVINSKI RADOVI</t>
  </si>
  <si>
    <t>6/ OBRTNIČKI RADOVI</t>
  </si>
  <si>
    <t>7/ VODOVOD I KANALIZACIJA</t>
  </si>
  <si>
    <t>SVEUKUPNO BEZ PDV-a:</t>
  </si>
  <si>
    <t>PDV 25%:</t>
  </si>
  <si>
    <t>SVEUKUPNO SA PDV-om:</t>
  </si>
  <si>
    <t xml:space="preserve">Dobava bešavnih čeličnih cijevi  za izvođenje dijela plinske instalacije unutar MRS-e </t>
  </si>
  <si>
    <t>Dobava i ugradnja čelične prirubnice sa grlom, za nazivni pritisak PN16, kpl s pomoćnim i montažnim materijalom</t>
  </si>
  <si>
    <t>Dobava i ugradnja čeličnog cijevnog luka iz čelika kvalitete Č.1212, 90°</t>
  </si>
  <si>
    <t>Dobava bešavnih čeličnih cijevi  za izvođenje mjerenog dijela plinske instalacije, te ispitane na nepropusnost sa materijalom za učvrščenje i ovješenje</t>
  </si>
  <si>
    <t>Dobava koljena 90º  iz  bešavne čelične cijevi dimenzija:</t>
  </si>
  <si>
    <t>Dobava zaštitne bešavne čelične cijevi kućnog priključka  sa zabrtvljenim krajevima i antikorozivno zaštićena.</t>
  </si>
  <si>
    <t>- uključivo pribor 1 (sustav za automatsko punjenje cijevne mreže )</t>
  </si>
  <si>
    <t>Vrata i prozori koji se otvaraju moraju u falcevima imati ugrađene gumene brtve. Sva vanjska vrata moraju imati ugrađene samozatvarače. Kod svih vrata jediničnom cijenom obuhvatiti i gumeni podni odbojnik za zaustavljanje vrata. Izvođač radova mora atestom dokazati da profili i staklo zadovoljavaju tražene uvjete, pogotovo u pogledu toplinske provodljivosti.
Obračun po komadu izrađene i ugrađene stolarije, komplet sa svim priborom, okovima, bravama, staklom, brtvama, spojnim elementima i ostalim potrebnim za ugradbu do potpune funkcionalnosti.
Vrata i prozore treba opremiti kvalitetnim i trajnim brtvenim trakama i profilima. Isti moraju biti elastični, trajni i otporni na vanjske utjecaje, postojani na temperaturne promjene i zračenje. Kitovi koji se ugrađuju moraju biti trajno elastični, osobina kao gore navedeno.
Brtve izvesti troredno od neprozirnog plastičnog materijala otpornog na starenje, zavarene u kutovima. Brtvene profile izvesti od posebne plastične mase, elastične i postojane na temperaturu od –30˚ do +110˚ C, čvrstoće po Shore A oko 55-70. Odvod vode i kondenzata izvesti drenažnim otvorima, utor za staklo također odvodnjavati. Tvrdoća kitova nakon stvrdnjavanja mora biti po Shore A cca 25-35, kit mora biti stabilnog volumena, otporan na ultraljubičasto zračenje, kemijske uplive, korozivno i biokemijski neaktivan. Fuge između zida/stropa/poda i stolarije ispuniti poliuretanskom pjenom, izvana kitati trajno elastičnim kitom, a iznutra pokriti kutnim letvicama. Spajanje pojedinih elemenata u veće cjeline brtviti i vršiti po uputi proizvođača, a bez posebne naknade.</t>
  </si>
  <si>
    <t>Izvođač je dužan dokazati statičku stabilnost svih otvora, a vanjskih i na udare vjetra.
Kod  protupožarnih vrata na evakuacijskim putevima brave i rukohvati ugraditi u skladu sa pravilima struke.
Prije izvedbe mjere svih stavki treba obvezno kontrolirati na licu mjesta. Izvođač radova je dužan izrađene radioničke nacrte dostaviti na ovjeru projektantu te usuglasiti sve detalje, a tek nakon toga elementi se mogu dati na izradu. Prema građevinskim nacrtima odrediti broj desnih i lijevih vrata.
Akustičko-izolacijske karakteristike unutarnjih i vanjskih prozora i vrata, njihova konstrukcija i ustakljenje moraju u svemu zadovoljiti zahtjeve iz projekta fizike zgrade.</t>
  </si>
  <si>
    <t xml:space="preserve">Sav okov, ručke za otvaranje vrata i brave u inox izvedbi, po izboru projektanta.
</t>
  </si>
  <si>
    <t>Izrada, dobava i montaža protupožarnih vrata otpornosti na požar minimalno EI 90. Vrata trebaju biti opremljena s protupožarnom linearnom brtvom i automatskim zatvaračem. Vrata u skladu s uputama proivođača, uključivo slijepi okvir.
Potrebno je dostaviti ispravu ovlaštene osobe o funkcionalnosti zatvarača vatrootpornih vrata te atest za ugrađena vrata.</t>
  </si>
  <si>
    <t xml:space="preserve">Ovim radovima obuhvaćeni su svi radovi na izradi i postavi raznih vrsta kamenih elemenata u funkciji završne obrade objekta (postavljanje kamenih obloga podova, gazišta stuba i klupčica).
Sve kamenorezačke radove izvesti stručno i solidno, prema detaljnim nacrtima, opisu troškovnika i uputama projektanta. Ukoliko nastane razlika između troškovnika i detalja mjerodavan je detalj te zato dobavljač mora prije davanja ponude tražiti detaljne nacrte.
Kamen mora biti zdrav, sitnozrnat, bez grešaka i jednolične strukture, oblikovan prema detaljima i opisu pojedinih stavki, a radove treba izvoditi kvalificirano osoblje za rad u kamenu.
Izvođač radova obvezan je za projektom traženi kamen priložiti atest o kvaliteti za: otpornost na pritisak, savijanje, habanje, postojanosti mase, upijanje vode i sl., a suglasnost na izbor kamena daje projektant.
Nestručno obrađeni, oštećeni ili napukli dijelovi ploča ili kamenih elemenata se neće smjeti ugrađivati.
Sve vidljive površine će biti štokovane, fino brušene ili polirane, već prema uvjetu stavke u troškovniku, i ravne, bez tragova pilanja, brazda ili bilo kakvog oštećenja.
Mort za postavu kamena treba biti cementni 1:3, prema HRN U.M2.010, a spravlja se neposredno prije ugradnje.
Cement za mort prema HRN B.Č1.011 portland cement.
Kameni agregat za mort prema HRN B.B8.030, B.B8.040.
Voda prema HRN H.Z0.003.
Svaka će se podloga prije oblaganja kamenim pločama očistiti od prašine, nečistoća ili eventualnih
masnoća, te poprskati cementnim mlijekom. Po potrebi ovlažiti vodom. Odmah nakon završenog oblaganja oprati mort s lica ploča prije stvrdnjavanja.
Radi zaštite izvedenih podova treba spriječiti svaki promet obloženim površinama 3 dana nakon ugradnje.
Spojne reške pojedinih elemenata, kamenih obloga moraju biti minimalne širine, dobivene pravilnim "štosanjem" (ohrapljenjem površine), a ispunjavaju se bijelim cementnim mortom. Oblaganje pročelja
</t>
  </si>
  <si>
    <r>
      <t>U ovom poglavlju propisuju se opće odredbe za izvedbu radova te minimalni zahtjevi kakvoće za materijale, proizvode i radove koji se koriste kod izvođenja radova.
Preporuča se Izvođaču prije početka radova proučiti projektnu dokumentaciju i o svim eventualnim primjedbama i uočenim nedostacima obavjestiti investitora ili nadzornog inženjera. Ukoliko se tokom gradnje ukaže opravdana potreba za manjim odstupanjima od projekta ili njegovim izmjenama, izvođač je dužan prethodno pribaviti suglasnost projektanta i nadzornog inženjera.
Izvođač je obvezan putem dnevnika registrirati sve izmjene i eventualna odstupanja od projekta, a po dovršetku gradnje obvezan je o svom trošku osigurati investitoru projekt izvedenog stanja objekta koji se sastoji od arhitektonsko - građevinskog projekta te svih projekata u kojima je došlo do izmjene.
Izvođač je dužan prije početka svakog od radova projekt provjeriti na licu mjesta te o eventualnim odstupanjima od projekta upoznati projektanta koji daje rješenje.
Materijali, proizvodi, oprema i radovi moraju biti izrađeni u</t>
    </r>
    <r>
      <rPr>
        <sz val="10"/>
        <color indexed="10"/>
        <rFont val="Arial Narrow"/>
        <family val="2"/>
      </rPr>
      <t xml:space="preserve"> </t>
    </r>
    <r>
      <rPr>
        <sz val="10"/>
        <rFont val="Arial Narrow"/>
        <family val="2"/>
      </rPr>
      <t xml:space="preserve">skladu sa pravilima struke i tehničkim propisima navedenim u projektnoj dokumentaciji. Ako nije navedena niti jedna norma, obvezna je primjena odgovarajućih EN (europska norma). Ako se u međuvremenu neka norma ili propis stavi izvan snage, važit će zamjenjujuća norma ili propis.
Pri donošenju materijala na gradilište, uz poziv izvođača, pregled materijala izvršit će nadzorni inženjer i njegovo stanje konstatirati u građevinskom dnevniku. Ukoliko izvođač upotrijebi neodgovarajući materijal, a to se utvrdi naknadno, na zahtjev nadzornog inženjera mora ga ukoloniti sa građevine i postaviti drugi koji odgovara propisima.
Svi radovi moraju biti kvalitetno izvedeni. Sve nedostatke uočene u toku ili nakon radova izvođač je dužan ispraviti o svom trošku.
Prije izvođenja svakog rada treba izvršiti točno obilježavanje i razmjeravanje na zidu, podu ili stropu te tek onda započeti sa radovima.
Rušenje, dubljenje i bušenje armirano betonske i čelične konstrukcije smije se vršiti samo uz suglasnost građevinskog nadzornog inženjera.
</t>
    </r>
  </si>
  <si>
    <t xml:space="preserve">Solarni bivalentni spremnik
Okrugli, solarni spremnik od čelika s dva izmjenjivača topline
 - Izmjenjivači topline i spremnik su s vodene strane emajlirani
 - Tvornički ugrađen analogni termometar
 - Minimalni toplinski gubici zahvaljujući inovativnoj toplinskoj izolaciji s poliuretanskom pjenom koja će osigurati energetski razred „B“
 - Magnezijska zaštitna anoda pruža dodatnu zaštitu od korozije
 - Revizijski otvor koji se može koristiti kao mjesto za priključak električnog grijača (dodatni pribor)
 - Tvornički predviđen vod za recirkulaciju&lt;/span&gt;
Nazivni sadržaj spremnika: minimalno481 lit
 Trajan učin tople vode, polazni vod grijanja 60 °C, ΔT = 35K: 404 l/h (minimalno16,4 kW)
 Izlazni učin tople vode kod temperature spremnika 60 °C, ΔT = 35K: 223 l/10 min
 Karakteristika snage NL kod temp. spremnika 60 °C: 2,6
 Utrošak energije u stanju pripravnosti/dan:minimalno 1,79 kWh/24h
 Sadržaj vruće vode cijevne spirale toplinskog kruga: 8,5 l
 Sadržaj solarne tekućine cijevne spirale solarnog kruga: 15,2 l
 Maksimalni radni tlak: 10 bar
 Maksimalna temperatura tople vode: 85 °C
 Maksimalna temperatura toplinskog kruga: 110 °C
 Maksimalna temperatura solarnog kruga: 110 °C
 Neto težina: 184 kg
 Težina, spreman za rad, napunjen: 666 kg
 Priključak polaznog/povratnog voda grijanja (i solarnog kruga): R1
 Priključak za recirkulaciju: R ¾
 Priključak hladna/topla voda: R1
 Razred energetske učinkovitosti: B&lt;/span&gt;
</t>
  </si>
  <si>
    <t xml:space="preserve">Solarna zaštitna predspojna posuda 5 litara minimalno
</t>
  </si>
  <si>
    <r>
      <t>volumenski protok: G=2 m</t>
    </r>
    <r>
      <rPr>
        <vertAlign val="superscript"/>
        <sz val="10"/>
        <rFont val="Arial Narrow"/>
        <family val="2"/>
      </rPr>
      <t>3</t>
    </r>
    <r>
      <rPr>
        <sz val="10"/>
        <rFont val="Arial Narrow"/>
        <family val="2"/>
      </rPr>
      <t>/h ,minimalno</t>
    </r>
  </si>
  <si>
    <r>
      <t>karakteristika filtera: 200 m</t>
    </r>
    <r>
      <rPr>
        <vertAlign val="superscript"/>
        <sz val="10"/>
        <rFont val="Arial Narrow"/>
        <family val="2"/>
      </rPr>
      <t>3</t>
    </r>
    <r>
      <rPr>
        <sz val="10"/>
        <rFont val="Arial Narrow"/>
        <family val="2"/>
      </rPr>
      <t>°dH minimalno</t>
    </r>
  </si>
  <si>
    <t xml:space="preserve">Koodinator zaštite na radu </t>
  </si>
  <si>
    <t>8/KOORDINATOR ZAŠTITE NA RADU</t>
  </si>
  <si>
    <t>Elektronički regulirane cirkulacione pumpe za toplu vodu, uključivo kontraprirubnice, brtve, vijke  slijedećih tehničkih karakteristika:</t>
  </si>
</sst>
</file>

<file path=xl/styles.xml><?xml version="1.0" encoding="utf-8"?>
<styleSheet xmlns="http://schemas.openxmlformats.org/spreadsheetml/2006/main">
  <numFmts count="3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quot;Yes&quot;;&quot;Yes&quot;;&quot;No&quot;"/>
    <numFmt numFmtId="177" formatCode="&quot;Uključeno&quot;;&quot;Uključeno&quot;;&quot;Isključeno&quot;"/>
    <numFmt numFmtId="178" formatCode="#,##0.00\ &quot;kn&quot;"/>
    <numFmt numFmtId="179" formatCode="_-* #,##0.00&quot; kn&quot;_-;\-* #,##0.00&quot; kn&quot;_-;_-* \-??&quot; kn&quot;_-;_-@_-"/>
    <numFmt numFmtId="180" formatCode="0.0"/>
    <numFmt numFmtId="181" formatCode="#,##0.00&quot; kn&quot;"/>
    <numFmt numFmtId="182" formatCode="dd\-mmm"/>
    <numFmt numFmtId="183" formatCode="#,##0.00\ _k_n"/>
    <numFmt numFmtId="184" formatCode="###,##0.00"/>
    <numFmt numFmtId="185" formatCode="#,##0.00\ \ \ "/>
    <numFmt numFmtId="186" formatCode="#,##0\ _k_n"/>
    <numFmt numFmtId="187" formatCode="&quot;Da&quot;;&quot;Da&quot;;&quot;Ne&quot;"/>
    <numFmt numFmtId="188" formatCode="&quot;True&quot;;&quot;True&quot;;&quot;False&quot;"/>
    <numFmt numFmtId="189" formatCode="[$¥€-2]\ #,##0.00_);[Red]\([$€-2]\ #,##0.00\)"/>
  </numFmts>
  <fonts count="59">
    <font>
      <sz val="10"/>
      <name val="Swis721 BT"/>
      <family val="2"/>
    </font>
    <font>
      <sz val="11"/>
      <color indexed="8"/>
      <name val="Calibri"/>
      <family val="2"/>
    </font>
    <font>
      <sz val="10"/>
      <name val="Arial Narrow"/>
      <family val="2"/>
    </font>
    <font>
      <b/>
      <sz val="10"/>
      <name val="Arial Narrow"/>
      <family val="2"/>
    </font>
    <font>
      <sz val="10"/>
      <color indexed="8"/>
      <name val="Arial Narrow"/>
      <family val="2"/>
    </font>
    <font>
      <sz val="10"/>
      <color indexed="8"/>
      <name val="Arial"/>
      <family val="2"/>
    </font>
    <font>
      <b/>
      <sz val="10"/>
      <color indexed="8"/>
      <name val="Arial Narrow"/>
      <family val="2"/>
    </font>
    <font>
      <sz val="9"/>
      <color indexed="8"/>
      <name val="Arial"/>
      <family val="2"/>
    </font>
    <font>
      <sz val="9"/>
      <name val="Arial Narrow"/>
      <family val="2"/>
    </font>
    <font>
      <sz val="10"/>
      <color indexed="10"/>
      <name val="Arial Narrow"/>
      <family val="2"/>
    </font>
    <font>
      <sz val="10"/>
      <color indexed="14"/>
      <name val="Arial Narrow"/>
      <family val="2"/>
    </font>
    <font>
      <b/>
      <i/>
      <sz val="10"/>
      <name val="Arial Narrow"/>
      <family val="2"/>
    </font>
    <font>
      <sz val="10"/>
      <name val="Arial"/>
      <family val="2"/>
    </font>
    <font>
      <sz val="10"/>
      <color indexed="10"/>
      <name val="Tahoma"/>
      <family val="2"/>
    </font>
    <font>
      <sz val="10"/>
      <name val="Tahoma"/>
      <family val="2"/>
    </font>
    <font>
      <sz val="10"/>
      <color indexed="12"/>
      <name val="Arial Narrow"/>
      <family val="2"/>
    </font>
    <font>
      <i/>
      <sz val="10"/>
      <color indexed="17"/>
      <name val="Arial Narrow"/>
      <family val="2"/>
    </font>
    <font>
      <b/>
      <sz val="10"/>
      <color indexed="14"/>
      <name val="Arial Narrow"/>
      <family val="2"/>
    </font>
    <font>
      <sz val="10"/>
      <color indexed="12"/>
      <name val="Arial"/>
      <family val="2"/>
    </font>
    <font>
      <b/>
      <sz val="10"/>
      <name val="Arial"/>
      <family val="2"/>
    </font>
    <font>
      <b/>
      <i/>
      <sz val="10"/>
      <color indexed="17"/>
      <name val="Arial Narrow"/>
      <family val="2"/>
    </font>
    <font>
      <b/>
      <sz val="10"/>
      <name val="Tahoma"/>
      <family val="2"/>
    </font>
    <font>
      <sz val="8"/>
      <name val="Arial Narrow"/>
      <family val="2"/>
    </font>
    <font>
      <b/>
      <sz val="11"/>
      <name val="Arial Narrow"/>
      <family val="2"/>
    </font>
    <font>
      <sz val="11"/>
      <name val="Arial Narrow"/>
      <family val="2"/>
    </font>
    <font>
      <b/>
      <sz val="14"/>
      <name val="Arial Narrow"/>
      <family val="2"/>
    </font>
    <font>
      <sz val="8"/>
      <name val="Arial CE"/>
      <family val="2"/>
    </font>
    <font>
      <sz val="9"/>
      <color indexed="9"/>
      <name val="Arial"/>
      <family val="2"/>
    </font>
    <font>
      <i/>
      <sz val="9"/>
      <color indexed="23"/>
      <name val="Arial"/>
      <family val="2"/>
    </font>
    <font>
      <b/>
      <sz val="13"/>
      <color indexed="62"/>
      <name val="Arial"/>
      <family val="2"/>
    </font>
    <font>
      <b/>
      <sz val="15"/>
      <color indexed="62"/>
      <name val="Arial"/>
      <family val="2"/>
    </font>
    <font>
      <u val="single"/>
      <sz val="10"/>
      <color indexed="12"/>
      <name val="Swis721 BT"/>
      <family val="2"/>
    </font>
    <font>
      <b/>
      <sz val="9"/>
      <color indexed="9"/>
      <name val="Arial"/>
      <family val="2"/>
    </font>
    <font>
      <b/>
      <sz val="11"/>
      <color indexed="62"/>
      <name val="Arial"/>
      <family val="2"/>
    </font>
    <font>
      <sz val="9"/>
      <color indexed="62"/>
      <name val="Arial"/>
      <family val="2"/>
    </font>
    <font>
      <sz val="9"/>
      <color indexed="20"/>
      <name val="Arial"/>
      <family val="2"/>
    </font>
    <font>
      <b/>
      <sz val="9"/>
      <color indexed="8"/>
      <name val="Arial"/>
      <family val="2"/>
    </font>
    <font>
      <sz val="9"/>
      <color indexed="19"/>
      <name val="Arial"/>
      <family val="2"/>
    </font>
    <font>
      <u val="single"/>
      <sz val="10"/>
      <color indexed="36"/>
      <name val="Swis721 BT"/>
      <family val="2"/>
    </font>
    <font>
      <sz val="9"/>
      <color indexed="17"/>
      <name val="Arial"/>
      <family val="2"/>
    </font>
    <font>
      <sz val="9"/>
      <color indexed="10"/>
      <name val="Arial"/>
      <family val="2"/>
    </font>
    <font>
      <b/>
      <sz val="9"/>
      <color indexed="10"/>
      <name val="Arial"/>
      <family val="2"/>
    </font>
    <font>
      <b/>
      <sz val="18"/>
      <color indexed="62"/>
      <name val="Cambria"/>
      <family val="1"/>
    </font>
    <font>
      <b/>
      <sz val="9"/>
      <color indexed="63"/>
      <name val="Arial"/>
      <family val="2"/>
    </font>
    <font>
      <sz val="10"/>
      <name val="Arial CE"/>
      <family val="2"/>
    </font>
    <font>
      <sz val="11"/>
      <name val="Arial CE"/>
      <family val="2"/>
    </font>
    <font>
      <sz val="10"/>
      <name val="Helv"/>
      <family val="2"/>
    </font>
    <font>
      <vertAlign val="superscript"/>
      <sz val="10"/>
      <name val="Arial Narrow"/>
      <family val="2"/>
    </font>
    <font>
      <vertAlign val="superscript"/>
      <sz val="10"/>
      <color indexed="8"/>
      <name val="Arial Narrow"/>
      <family val="2"/>
    </font>
    <font>
      <i/>
      <sz val="10"/>
      <name val="Arial Narrow"/>
      <family val="2"/>
    </font>
    <font>
      <vertAlign val="subscript"/>
      <sz val="10"/>
      <name val="Arial Narrow"/>
      <family val="2"/>
    </font>
    <font>
      <b/>
      <sz val="9"/>
      <name val="Tahoma"/>
      <family val="2"/>
    </font>
    <font>
      <sz val="9"/>
      <name val="Tahoma"/>
      <family val="2"/>
    </font>
    <font>
      <b/>
      <sz val="10"/>
      <color indexed="10"/>
      <name val="Arial Narrow"/>
      <family val="2"/>
    </font>
    <font>
      <sz val="11"/>
      <color theme="1"/>
      <name val="Calibri"/>
      <family val="2"/>
    </font>
    <font>
      <sz val="10"/>
      <color rgb="FFFF0000"/>
      <name val="Arial Narrow"/>
      <family val="2"/>
    </font>
    <font>
      <b/>
      <sz val="10"/>
      <color rgb="FFFF0000"/>
      <name val="Arial Narrow"/>
      <family val="2"/>
    </font>
    <font>
      <sz val="10"/>
      <color rgb="FF000000"/>
      <name val="Arial Narrow"/>
      <family val="2"/>
    </font>
    <font>
      <b/>
      <sz val="8"/>
      <name val="Swis721 BT"/>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rgb="FFFFFF00"/>
        <bgColor indexed="64"/>
      </patternFill>
    </fill>
    <fill>
      <patternFill patternType="solid">
        <fgColor indexed="22"/>
        <bgColor indexed="64"/>
      </patternFill>
    </fill>
  </fills>
  <borders count="22">
    <border>
      <left/>
      <right/>
      <top/>
      <bottom/>
      <diagonal/>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thick">
        <color indexed="56"/>
      </bottom>
    </border>
    <border>
      <left/>
      <right/>
      <top/>
      <bottom style="thick">
        <color indexed="27"/>
      </bottom>
    </border>
    <border>
      <left/>
      <right/>
      <top/>
      <bottom style="medium">
        <color indexed="27"/>
      </bottom>
    </border>
    <border>
      <left/>
      <right/>
      <top/>
      <bottom style="double">
        <color indexed="10"/>
      </bottom>
    </border>
    <border>
      <left style="double">
        <color indexed="63"/>
      </left>
      <right style="double">
        <color indexed="63"/>
      </right>
      <top style="double">
        <color indexed="63"/>
      </top>
      <bottom style="double">
        <color indexed="63"/>
      </bottom>
    </border>
    <border>
      <left/>
      <right/>
      <top style="thin">
        <color indexed="56"/>
      </top>
      <bottom style="double">
        <color indexed="56"/>
      </bottom>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style="hair"/>
      <top style="hair"/>
      <bottom style="double"/>
    </border>
    <border>
      <left style="hair"/>
      <right style="hair"/>
      <top>
        <color indexed="63"/>
      </top>
      <bottom>
        <color indexed="63"/>
      </bottom>
    </border>
    <border>
      <left style="hair"/>
      <right style="hair"/>
      <top style="thin"/>
      <bottom style="thin"/>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style="hair"/>
      <top style="hair"/>
      <bottom style="hair"/>
    </border>
  </borders>
  <cellStyleXfs count="8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1" fillId="2"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6" fillId="4" borderId="1" applyNumberFormat="0" applyFont="0" applyAlignment="0" applyProtection="0"/>
    <xf numFmtId="177" fontId="26" fillId="0" borderId="0" applyFont="0" applyFill="0" applyBorder="0" applyAlignment="0" applyProtection="0"/>
    <xf numFmtId="176"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39" fillId="6" borderId="0" applyNumberFormat="0" applyBorder="0" applyAlignment="0" applyProtection="0"/>
    <xf numFmtId="0" fontId="1" fillId="0" borderId="0">
      <alignment vertical="center"/>
      <protection/>
    </xf>
    <xf numFmtId="0" fontId="31" fillId="0" borderId="0" applyNumberFormat="0" applyFill="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43" fillId="15" borderId="2" applyNumberFormat="0" applyAlignment="0" applyProtection="0"/>
    <xf numFmtId="0" fontId="41" fillId="15" borderId="3" applyNumberFormat="0" applyAlignment="0" applyProtection="0"/>
    <xf numFmtId="0" fontId="35" fillId="16" borderId="0" applyNumberFormat="0" applyBorder="0" applyAlignment="0" applyProtection="0"/>
    <xf numFmtId="0" fontId="12" fillId="0" borderId="0">
      <alignment horizontal="justify" vertical="top" wrapText="1"/>
      <protection/>
    </xf>
    <xf numFmtId="0" fontId="12" fillId="0" borderId="0">
      <alignment horizontal="justify" vertical="top" wrapText="1"/>
      <protection/>
    </xf>
    <xf numFmtId="0" fontId="42" fillId="0" borderId="0" applyNumberFormat="0" applyFill="0" applyBorder="0" applyAlignment="0" applyProtection="0"/>
    <xf numFmtId="0" fontId="30" fillId="0" borderId="4" applyNumberFormat="0" applyFill="0" applyAlignment="0" applyProtection="0"/>
    <xf numFmtId="0" fontId="29"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7" fillId="7" borderId="0" applyNumberFormat="0" applyBorder="0" applyAlignment="0" applyProtection="0"/>
    <xf numFmtId="0" fontId="26" fillId="0" borderId="0">
      <alignment/>
      <protection/>
    </xf>
    <xf numFmtId="0" fontId="26" fillId="0" borderId="0">
      <alignment/>
      <protection/>
    </xf>
    <xf numFmtId="0" fontId="54" fillId="0" borderId="0">
      <alignment/>
      <protection/>
    </xf>
    <xf numFmtId="0" fontId="12" fillId="0" borderId="0">
      <alignment/>
      <protection/>
    </xf>
    <xf numFmtId="0" fontId="12" fillId="0" borderId="0">
      <alignment/>
      <protection/>
    </xf>
    <xf numFmtId="0" fontId="26" fillId="0" borderId="0">
      <alignment/>
      <protection/>
    </xf>
    <xf numFmtId="0" fontId="12" fillId="0" borderId="0">
      <alignment/>
      <protection/>
    </xf>
    <xf numFmtId="0" fontId="12" fillId="0" borderId="0">
      <alignment/>
      <protection/>
    </xf>
    <xf numFmtId="0" fontId="45" fillId="0" borderId="0">
      <alignment/>
      <protection/>
    </xf>
    <xf numFmtId="0" fontId="12" fillId="0" borderId="0">
      <alignment/>
      <protection/>
    </xf>
    <xf numFmtId="0" fontId="44" fillId="0" borderId="0">
      <alignment/>
      <protection/>
    </xf>
    <xf numFmtId="0" fontId="12" fillId="0" borderId="0">
      <alignment/>
      <protection/>
    </xf>
    <xf numFmtId="9" fontId="12" fillId="0" borderId="0" applyFont="0" applyFill="0" applyBorder="0" applyAlignment="0" applyProtection="0"/>
    <xf numFmtId="0" fontId="40" fillId="0" borderId="7" applyNumberFormat="0" applyFill="0" applyAlignment="0" applyProtection="0"/>
    <xf numFmtId="0" fontId="38" fillId="0" borderId="0" applyNumberFormat="0" applyFill="0" applyBorder="0" applyAlignment="0" applyProtection="0"/>
    <xf numFmtId="0" fontId="32" fillId="17" borderId="8" applyNumberFormat="0" applyAlignment="0" applyProtection="0"/>
    <xf numFmtId="0" fontId="46" fillId="0" borderId="0">
      <alignment/>
      <protection/>
    </xf>
    <xf numFmtId="0" fontId="28" fillId="0" borderId="0" applyNumberFormat="0" applyFill="0" applyBorder="0" applyAlignment="0" applyProtection="0"/>
    <xf numFmtId="0" fontId="40" fillId="0" borderId="0" applyNumberFormat="0" applyFill="0" applyBorder="0" applyAlignment="0" applyProtection="0"/>
    <xf numFmtId="0" fontId="36" fillId="0" borderId="9" applyNumberFormat="0" applyFill="0" applyAlignment="0" applyProtection="0"/>
    <xf numFmtId="0" fontId="34" fillId="7" borderId="3" applyNumberFormat="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xf numFmtId="41" fontId="12" fillId="0" borderId="0" applyFont="0" applyFill="0" applyBorder="0" applyAlignment="0" applyProtection="0"/>
  </cellStyleXfs>
  <cellXfs count="408">
    <xf numFmtId="0" fontId="0" fillId="0" borderId="0" xfId="0" applyAlignment="1">
      <alignment/>
    </xf>
    <xf numFmtId="0" fontId="2" fillId="0" borderId="0" xfId="0" applyFont="1" applyFill="1" applyBorder="1" applyAlignment="1">
      <alignment horizontal="left" vertical="top" wrapText="1"/>
    </xf>
    <xf numFmtId="0" fontId="23" fillId="0" borderId="0" xfId="0" applyFont="1" applyAlignment="1">
      <alignment horizontal="center" vertical="top" wrapText="1"/>
    </xf>
    <xf numFmtId="49" fontId="2" fillId="0" borderId="0" xfId="0" applyNumberFormat="1" applyFont="1" applyAlignment="1">
      <alignment vertical="top"/>
    </xf>
    <xf numFmtId="0" fontId="2" fillId="0" borderId="0" xfId="0" applyFont="1" applyAlignment="1">
      <alignment vertical="top" wrapText="1"/>
    </xf>
    <xf numFmtId="0" fontId="2" fillId="0" borderId="0" xfId="0" applyFont="1" applyAlignment="1">
      <alignment horizontal="center"/>
    </xf>
    <xf numFmtId="4" fontId="2" fillId="0" borderId="0" xfId="0" applyNumberFormat="1" applyFont="1" applyAlignment="1">
      <alignment/>
    </xf>
    <xf numFmtId="0" fontId="2" fillId="0" borderId="0" xfId="0" applyFont="1" applyAlignment="1">
      <alignment/>
    </xf>
    <xf numFmtId="0" fontId="2" fillId="0" borderId="0" xfId="0" applyFont="1" applyBorder="1" applyAlignment="1">
      <alignment/>
    </xf>
    <xf numFmtId="49" fontId="3" fillId="0" borderId="10" xfId="0" applyNumberFormat="1" applyFont="1" applyBorder="1" applyAlignment="1">
      <alignment vertical="top"/>
    </xf>
    <xf numFmtId="0" fontId="2" fillId="0" borderId="10" xfId="0" applyFont="1" applyBorder="1" applyAlignment="1">
      <alignment vertical="top" wrapText="1"/>
    </xf>
    <xf numFmtId="0" fontId="2" fillId="0" borderId="10" xfId="0" applyFont="1" applyBorder="1" applyAlignment="1">
      <alignment horizontal="center"/>
    </xf>
    <xf numFmtId="2" fontId="2" fillId="0" borderId="10" xfId="0" applyNumberFormat="1" applyFont="1" applyBorder="1" applyAlignment="1">
      <alignment/>
    </xf>
    <xf numFmtId="2" fontId="3" fillId="0" borderId="10" xfId="0" applyNumberFormat="1" applyFont="1" applyBorder="1" applyAlignment="1">
      <alignment horizontal="right"/>
    </xf>
    <xf numFmtId="178" fontId="2" fillId="0" borderId="10" xfId="0" applyNumberFormat="1" applyFont="1" applyBorder="1" applyAlignment="1">
      <alignment/>
    </xf>
    <xf numFmtId="49" fontId="3" fillId="0" borderId="11" xfId="0" applyNumberFormat="1" applyFont="1" applyBorder="1" applyAlignment="1">
      <alignment vertical="top"/>
    </xf>
    <xf numFmtId="0" fontId="2" fillId="0" borderId="11" xfId="0" applyFont="1" applyBorder="1" applyAlignment="1">
      <alignment vertical="top" wrapText="1"/>
    </xf>
    <xf numFmtId="0" fontId="2" fillId="0" borderId="11" xfId="0" applyFont="1" applyBorder="1" applyAlignment="1">
      <alignment horizontal="center"/>
    </xf>
    <xf numFmtId="2" fontId="2" fillId="0" borderId="11" xfId="0" applyNumberFormat="1" applyFont="1" applyBorder="1" applyAlignment="1">
      <alignment/>
    </xf>
    <xf numFmtId="2" fontId="3" fillId="0" borderId="11" xfId="0" applyNumberFormat="1" applyFont="1" applyBorder="1" applyAlignment="1">
      <alignment horizontal="right"/>
    </xf>
    <xf numFmtId="178" fontId="2" fillId="0" borderId="11" xfId="0" applyNumberFormat="1" applyFont="1" applyBorder="1" applyAlignment="1">
      <alignment/>
    </xf>
    <xf numFmtId="2" fontId="3" fillId="0" borderId="11" xfId="0" applyNumberFormat="1" applyFont="1" applyBorder="1" applyAlignment="1">
      <alignment/>
    </xf>
    <xf numFmtId="2" fontId="2" fillId="0" borderId="11" xfId="0" applyNumberFormat="1" applyFont="1" applyBorder="1" applyAlignment="1">
      <alignment horizontal="right"/>
    </xf>
    <xf numFmtId="49" fontId="3" fillId="0" borderId="12" xfId="0" applyNumberFormat="1" applyFont="1" applyBorder="1" applyAlignment="1">
      <alignment vertical="top"/>
    </xf>
    <xf numFmtId="0" fontId="2" fillId="0" borderId="12" xfId="0" applyFont="1" applyBorder="1" applyAlignment="1">
      <alignment vertical="top" wrapText="1"/>
    </xf>
    <xf numFmtId="0" fontId="2" fillId="0" borderId="12" xfId="0" applyFont="1" applyBorder="1" applyAlignment="1">
      <alignment horizontal="center"/>
    </xf>
    <xf numFmtId="2" fontId="2" fillId="0" borderId="12" xfId="0" applyNumberFormat="1" applyFont="1" applyBorder="1" applyAlignment="1">
      <alignment/>
    </xf>
    <xf numFmtId="2" fontId="3" fillId="0" borderId="12" xfId="0" applyNumberFormat="1" applyFont="1" applyBorder="1" applyAlignment="1">
      <alignment horizontal="right"/>
    </xf>
    <xf numFmtId="178" fontId="2" fillId="0" borderId="12" xfId="0" applyNumberFormat="1" applyFont="1" applyBorder="1" applyAlignment="1">
      <alignment/>
    </xf>
    <xf numFmtId="49" fontId="2" fillId="0" borderId="13" xfId="0" applyNumberFormat="1" applyFont="1" applyBorder="1" applyAlignment="1">
      <alignment vertical="top"/>
    </xf>
    <xf numFmtId="0" fontId="2" fillId="0" borderId="13" xfId="0" applyFont="1" applyBorder="1" applyAlignment="1">
      <alignment vertical="top" wrapText="1"/>
    </xf>
    <xf numFmtId="0" fontId="2" fillId="0" borderId="13" xfId="0" applyFont="1" applyBorder="1" applyAlignment="1">
      <alignment horizontal="center"/>
    </xf>
    <xf numFmtId="2" fontId="2" fillId="0" borderId="13" xfId="0" applyNumberFormat="1" applyFont="1" applyBorder="1" applyAlignment="1">
      <alignment/>
    </xf>
    <xf numFmtId="0" fontId="2" fillId="0" borderId="13" xfId="0" applyFont="1" applyBorder="1" applyAlignment="1">
      <alignment/>
    </xf>
    <xf numFmtId="178" fontId="2" fillId="0" borderId="13" xfId="0" applyNumberFormat="1" applyFont="1" applyBorder="1" applyAlignment="1">
      <alignment/>
    </xf>
    <xf numFmtId="49" fontId="2" fillId="0" borderId="10" xfId="0" applyNumberFormat="1" applyFont="1" applyBorder="1" applyAlignment="1">
      <alignment horizontal="right" vertical="top"/>
    </xf>
    <xf numFmtId="0" fontId="2" fillId="0" borderId="10" xfId="0" applyFont="1" applyBorder="1" applyAlignment="1">
      <alignment/>
    </xf>
    <xf numFmtId="49" fontId="2" fillId="0" borderId="13" xfId="0" applyNumberFormat="1" applyFont="1" applyBorder="1" applyAlignment="1">
      <alignment horizontal="right" vertical="top"/>
    </xf>
    <xf numFmtId="2" fontId="3" fillId="0" borderId="13" xfId="0" applyNumberFormat="1" applyFont="1" applyBorder="1" applyAlignment="1">
      <alignment horizontal="right"/>
    </xf>
    <xf numFmtId="178" fontId="3" fillId="0" borderId="13" xfId="0" applyNumberFormat="1" applyFont="1" applyBorder="1" applyAlignment="1">
      <alignment/>
    </xf>
    <xf numFmtId="49" fontId="2" fillId="0" borderId="14" xfId="0" applyNumberFormat="1" applyFont="1" applyBorder="1" applyAlignment="1">
      <alignment horizontal="right" vertical="top"/>
    </xf>
    <xf numFmtId="0" fontId="2" fillId="0" borderId="14" xfId="0" applyFont="1" applyBorder="1" applyAlignment="1">
      <alignment vertical="top" wrapText="1"/>
    </xf>
    <xf numFmtId="0" fontId="2" fillId="0" borderId="14" xfId="0" applyFont="1" applyBorder="1" applyAlignment="1">
      <alignment horizontal="center"/>
    </xf>
    <xf numFmtId="2" fontId="2" fillId="0" borderId="14" xfId="0" applyNumberFormat="1" applyFont="1" applyBorder="1" applyAlignment="1">
      <alignment/>
    </xf>
    <xf numFmtId="2" fontId="3" fillId="0" borderId="14" xfId="0" applyNumberFormat="1" applyFont="1" applyBorder="1" applyAlignment="1">
      <alignment horizontal="right"/>
    </xf>
    <xf numFmtId="178" fontId="2" fillId="0" borderId="14" xfId="0" applyNumberFormat="1" applyFont="1" applyBorder="1" applyAlignment="1">
      <alignment/>
    </xf>
    <xf numFmtId="49" fontId="2" fillId="0" borderId="15" xfId="0" applyNumberFormat="1" applyFont="1" applyBorder="1" applyAlignment="1">
      <alignment horizontal="right" vertical="top"/>
    </xf>
    <xf numFmtId="0" fontId="2" fillId="0" borderId="15" xfId="0" applyFont="1" applyBorder="1" applyAlignment="1">
      <alignment vertical="top" wrapText="1"/>
    </xf>
    <xf numFmtId="0" fontId="2" fillId="0" borderId="15" xfId="0" applyFont="1" applyBorder="1" applyAlignment="1">
      <alignment horizontal="center"/>
    </xf>
    <xf numFmtId="2" fontId="2" fillId="0" borderId="15" xfId="0" applyNumberFormat="1" applyFont="1" applyBorder="1" applyAlignment="1">
      <alignment/>
    </xf>
    <xf numFmtId="2" fontId="3" fillId="0" borderId="15" xfId="0" applyNumberFormat="1" applyFont="1" applyBorder="1" applyAlignment="1">
      <alignment horizontal="right"/>
    </xf>
    <xf numFmtId="178" fontId="2" fillId="0" borderId="15" xfId="0" applyNumberFormat="1" applyFont="1" applyBorder="1" applyAlignment="1">
      <alignment/>
    </xf>
    <xf numFmtId="16" fontId="2" fillId="0" borderId="0" xfId="0" applyNumberFormat="1" applyFont="1" applyAlignment="1">
      <alignment vertical="top" wrapText="1"/>
    </xf>
    <xf numFmtId="0" fontId="2" fillId="0" borderId="0" xfId="0" applyFont="1" applyAlignment="1">
      <alignment/>
    </xf>
    <xf numFmtId="49" fontId="2" fillId="0" borderId="0" xfId="0" applyNumberFormat="1" applyFont="1" applyAlignment="1">
      <alignment horizontal="right" vertical="top"/>
    </xf>
    <xf numFmtId="2" fontId="2" fillId="0" borderId="0" xfId="0" applyNumberFormat="1" applyFont="1" applyAlignment="1">
      <alignment/>
    </xf>
    <xf numFmtId="1" fontId="2" fillId="0" borderId="0" xfId="0" applyNumberFormat="1" applyFont="1" applyBorder="1" applyAlignment="1">
      <alignment horizontal="right" vertical="center"/>
    </xf>
    <xf numFmtId="0" fontId="2" fillId="0" borderId="0" xfId="0" applyFont="1" applyBorder="1" applyAlignment="1">
      <alignment horizontal="center"/>
    </xf>
    <xf numFmtId="0" fontId="2" fillId="0" borderId="0" xfId="67" applyFont="1" applyBorder="1" applyAlignment="1">
      <alignment horizontal="center"/>
      <protection/>
    </xf>
    <xf numFmtId="178" fontId="2" fillId="0" borderId="0" xfId="0" applyNumberFormat="1" applyFont="1" applyBorder="1" applyAlignment="1">
      <alignment/>
    </xf>
    <xf numFmtId="49" fontId="2" fillId="0" borderId="0" xfId="0" applyNumberFormat="1" applyFont="1" applyBorder="1" applyAlignment="1">
      <alignment horizontal="right" vertical="top"/>
    </xf>
    <xf numFmtId="4" fontId="2" fillId="0" borderId="0" xfId="0" applyNumberFormat="1" applyFont="1" applyBorder="1" applyAlignment="1">
      <alignment horizontal="center"/>
    </xf>
    <xf numFmtId="0" fontId="2" fillId="0" borderId="0" xfId="0" applyFont="1" applyBorder="1" applyAlignment="1">
      <alignment vertical="top"/>
    </xf>
    <xf numFmtId="0" fontId="2" fillId="0" borderId="0" xfId="0" applyFont="1" applyBorder="1" applyAlignment="1">
      <alignment horizontal="right" vertical="top"/>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49" fontId="2" fillId="0" borderId="0" xfId="0" applyNumberFormat="1" applyFont="1" applyBorder="1" applyAlignment="1">
      <alignment horizontal="right" vertical="center"/>
    </xf>
    <xf numFmtId="0" fontId="2" fillId="0" borderId="0" xfId="0" applyFont="1" applyBorder="1" applyAlignment="1">
      <alignment horizontal="center" vertical="center"/>
    </xf>
    <xf numFmtId="1" fontId="2" fillId="0" borderId="0" xfId="0" applyNumberFormat="1" applyFont="1" applyBorder="1" applyAlignment="1">
      <alignment horizontal="center" vertical="center"/>
    </xf>
    <xf numFmtId="1" fontId="3" fillId="0" borderId="0" xfId="0" applyNumberFormat="1" applyFont="1" applyFill="1" applyBorder="1" applyAlignment="1">
      <alignment horizontal="right" vertical="center" wrapText="1"/>
    </xf>
    <xf numFmtId="2" fontId="3" fillId="0" borderId="0" xfId="0" applyNumberFormat="1" applyFont="1" applyFill="1" applyBorder="1" applyAlignment="1">
      <alignment vertical="center" wrapText="1"/>
    </xf>
    <xf numFmtId="0" fontId="3" fillId="0" borderId="0" xfId="0" applyFont="1" applyFill="1" applyBorder="1" applyAlignment="1">
      <alignment horizontal="center" wrapText="1"/>
    </xf>
    <xf numFmtId="0" fontId="3" fillId="0" borderId="0" xfId="0" applyNumberFormat="1" applyFont="1" applyFill="1" applyBorder="1" applyAlignment="1">
      <alignment horizontal="center" wrapText="1"/>
    </xf>
    <xf numFmtId="178" fontId="3" fillId="0" borderId="0" xfId="0" applyNumberFormat="1" applyFont="1" applyFill="1" applyBorder="1" applyAlignment="1">
      <alignment wrapText="1"/>
    </xf>
    <xf numFmtId="1" fontId="3" fillId="0" borderId="0" xfId="0" applyNumberFormat="1" applyFont="1" applyBorder="1" applyAlignment="1">
      <alignment horizontal="right" vertical="center"/>
    </xf>
    <xf numFmtId="0" fontId="2" fillId="0" borderId="0" xfId="64" applyNumberFormat="1" applyFont="1" applyFill="1" applyBorder="1" applyAlignment="1">
      <alignment horizontal="right" vertical="top"/>
      <protection/>
    </xf>
    <xf numFmtId="0" fontId="2" fillId="0" borderId="0" xfId="0" applyFont="1" applyFill="1" applyBorder="1" applyAlignment="1">
      <alignment horizontal="justify" vertical="top"/>
    </xf>
    <xf numFmtId="0" fontId="2" fillId="0" borderId="0" xfId="64" applyFont="1" applyFill="1" applyBorder="1" applyAlignment="1">
      <alignment horizontal="center"/>
      <protection/>
    </xf>
    <xf numFmtId="4" fontId="2" fillId="0" borderId="0" xfId="64" applyNumberFormat="1" applyFont="1" applyFill="1" applyBorder="1" applyAlignment="1">
      <alignment horizontal="center" wrapText="1"/>
      <protection/>
    </xf>
    <xf numFmtId="4" fontId="2" fillId="0" borderId="0" xfId="64" applyNumberFormat="1" applyFont="1" applyFill="1" applyBorder="1" applyAlignment="1">
      <alignment horizontal="center"/>
      <protection/>
    </xf>
    <xf numFmtId="178" fontId="2" fillId="0" borderId="0" xfId="81" applyNumberFormat="1" applyFont="1" applyFill="1" applyBorder="1" applyAlignment="1">
      <alignment/>
    </xf>
    <xf numFmtId="0" fontId="2" fillId="0" borderId="0" xfId="0" applyFont="1" applyFill="1" applyBorder="1" applyAlignment="1">
      <alignment horizontal="justify" vertical="top" wrapText="1"/>
    </xf>
    <xf numFmtId="0" fontId="2" fillId="0" borderId="0" xfId="65" applyNumberFormat="1" applyFont="1" applyFill="1" applyBorder="1" applyAlignment="1">
      <alignment horizontal="right" vertical="top"/>
      <protection/>
    </xf>
    <xf numFmtId="0" fontId="2" fillId="0" borderId="0" xfId="65" applyFont="1" applyFill="1" applyBorder="1" applyAlignment="1">
      <alignment horizontal="center"/>
      <protection/>
    </xf>
    <xf numFmtId="4" fontId="2" fillId="0" borderId="0" xfId="65" applyNumberFormat="1" applyFont="1" applyFill="1" applyBorder="1" applyAlignment="1">
      <alignment horizontal="center" wrapText="1"/>
      <protection/>
    </xf>
    <xf numFmtId="4" fontId="2" fillId="0" borderId="0" xfId="65" applyNumberFormat="1" applyFont="1" applyFill="1" applyBorder="1" applyAlignment="1">
      <alignment horizontal="center"/>
      <protection/>
    </xf>
    <xf numFmtId="178" fontId="2" fillId="0" borderId="0" xfId="36" applyNumberFormat="1" applyFont="1" applyFill="1" applyBorder="1" applyAlignment="1">
      <alignment/>
    </xf>
    <xf numFmtId="16" fontId="2" fillId="0" borderId="0" xfId="65" applyNumberFormat="1" applyFont="1" applyFill="1" applyBorder="1" applyAlignment="1">
      <alignment horizontal="right" vertical="top"/>
      <protection/>
    </xf>
    <xf numFmtId="0" fontId="2" fillId="0" borderId="0" xfId="0" applyFont="1" applyFill="1" applyBorder="1" applyAlignment="1">
      <alignment horizontal="left" wrapText="1"/>
    </xf>
    <xf numFmtId="4" fontId="2" fillId="0" borderId="0" xfId="64" applyNumberFormat="1" applyFont="1" applyFill="1" applyBorder="1" applyAlignment="1">
      <alignment horizontal="right"/>
      <protection/>
    </xf>
    <xf numFmtId="44" fontId="2" fillId="0" borderId="0" xfId="81" applyNumberFormat="1" applyFont="1" applyFill="1" applyBorder="1" applyAlignment="1">
      <alignment horizontal="center"/>
    </xf>
    <xf numFmtId="0" fontId="3" fillId="0" borderId="16" xfId="0" applyFont="1" applyBorder="1" applyAlignment="1">
      <alignment horizontal="center"/>
    </xf>
    <xf numFmtId="178" fontId="2" fillId="0" borderId="16" xfId="0" applyNumberFormat="1" applyFont="1" applyBorder="1" applyAlignment="1">
      <alignment/>
    </xf>
    <xf numFmtId="0" fontId="3" fillId="0" borderId="0" xfId="0" applyFont="1" applyBorder="1" applyAlignment="1">
      <alignment horizontal="center"/>
    </xf>
    <xf numFmtId="49" fontId="2" fillId="0" borderId="0" xfId="64" applyNumberFormat="1" applyFont="1" applyFill="1" applyBorder="1" applyAlignment="1">
      <alignment horizontal="center" vertical="top"/>
      <protection/>
    </xf>
    <xf numFmtId="49" fontId="2" fillId="0" borderId="0" xfId="39" applyNumberFormat="1" applyFont="1" applyFill="1" applyBorder="1" applyAlignment="1">
      <alignment horizontal="justify" vertical="top" wrapText="1"/>
      <protection/>
    </xf>
    <xf numFmtId="179" fontId="2" fillId="0" borderId="0" xfId="81" applyNumberFormat="1" applyFont="1" applyFill="1" applyBorder="1" applyAlignment="1" applyProtection="1">
      <alignment horizontal="right"/>
      <protection/>
    </xf>
    <xf numFmtId="0" fontId="2" fillId="0" borderId="0" xfId="0" applyNumberFormat="1" applyFont="1" applyFill="1" applyBorder="1" applyAlignment="1">
      <alignment horizontal="justify" vertical="top" wrapText="1"/>
    </xf>
    <xf numFmtId="178" fontId="2" fillId="0" borderId="0" xfId="37" applyNumberFormat="1" applyFont="1" applyFill="1" applyBorder="1" applyAlignment="1">
      <alignment/>
    </xf>
    <xf numFmtId="44" fontId="2" fillId="0" borderId="0" xfId="81" applyNumberFormat="1" applyFont="1" applyFill="1" applyBorder="1" applyAlignment="1">
      <alignment horizontal="right"/>
    </xf>
    <xf numFmtId="178" fontId="2" fillId="0" borderId="0" xfId="64" applyNumberFormat="1" applyFont="1" applyFill="1" applyBorder="1" applyAlignment="1">
      <alignment vertical="center" wrapText="1"/>
      <protection/>
    </xf>
    <xf numFmtId="0" fontId="2" fillId="0" borderId="16" xfId="0" applyFont="1" applyBorder="1" applyAlignment="1">
      <alignment horizontal="center"/>
    </xf>
    <xf numFmtId="0" fontId="2" fillId="0" borderId="16" xfId="67" applyFont="1" applyBorder="1" applyAlignment="1">
      <alignment horizontal="center"/>
      <protection/>
    </xf>
    <xf numFmtId="0" fontId="4" fillId="0" borderId="0" xfId="0" applyFont="1" applyFill="1" applyBorder="1" applyAlignment="1">
      <alignment horizontal="left" vertical="top" wrapText="1" shrinkToFit="1"/>
    </xf>
    <xf numFmtId="0" fontId="2" fillId="0" borderId="0" xfId="39" applyFont="1" applyFill="1" applyBorder="1" applyAlignment="1">
      <alignment horizontal="left" vertical="top" wrapText="1"/>
      <protection/>
    </xf>
    <xf numFmtId="180" fontId="2" fillId="0" borderId="0" xfId="64" applyNumberFormat="1" applyFont="1" applyFill="1" applyBorder="1" applyAlignment="1">
      <alignment horizontal="right"/>
      <protection/>
    </xf>
    <xf numFmtId="0" fontId="2" fillId="0" borderId="0" xfId="64" applyNumberFormat="1" applyFont="1" applyFill="1" applyBorder="1" applyAlignment="1">
      <alignment horizontal="center" vertical="top"/>
      <protection/>
    </xf>
    <xf numFmtId="4" fontId="2" fillId="0" borderId="0" xfId="64" applyNumberFormat="1" applyFont="1" applyFill="1" applyBorder="1" applyAlignment="1">
      <alignment horizontal="left" wrapText="1"/>
      <protection/>
    </xf>
    <xf numFmtId="181" fontId="2" fillId="0" borderId="0" xfId="39" applyNumberFormat="1" applyFont="1" applyFill="1" applyBorder="1" applyAlignment="1">
      <alignment horizontal="right" wrapText="1"/>
      <protection/>
    </xf>
    <xf numFmtId="4" fontId="2" fillId="0" borderId="0" xfId="64" applyNumberFormat="1" applyFont="1" applyFill="1" applyBorder="1" applyAlignment="1">
      <alignment horizontal="left" vertical="top" wrapText="1"/>
      <protection/>
    </xf>
    <xf numFmtId="178" fontId="2" fillId="0" borderId="0" xfId="81" applyNumberFormat="1" applyFont="1" applyFill="1" applyBorder="1" applyAlignment="1">
      <alignment horizontal="right"/>
    </xf>
    <xf numFmtId="4" fontId="3" fillId="0" borderId="0" xfId="64" applyNumberFormat="1" applyFont="1" applyFill="1" applyBorder="1" applyAlignment="1">
      <alignment horizontal="right"/>
      <protection/>
    </xf>
    <xf numFmtId="4" fontId="2" fillId="0" borderId="0" xfId="39" applyNumberFormat="1" applyFont="1" applyFill="1" applyBorder="1" applyAlignment="1">
      <alignment horizontal="right" wrapText="1"/>
      <protection/>
    </xf>
    <xf numFmtId="2" fontId="2" fillId="0" borderId="0" xfId="39" applyNumberFormat="1" applyFont="1" applyFill="1" applyBorder="1" applyAlignment="1">
      <alignment horizontal="center" wrapText="1"/>
      <protection/>
    </xf>
    <xf numFmtId="2" fontId="3" fillId="0" borderId="0" xfId="39" applyNumberFormat="1" applyFont="1" applyFill="1" applyBorder="1" applyAlignment="1">
      <alignment horizontal="right" wrapText="1"/>
      <protection/>
    </xf>
    <xf numFmtId="4" fontId="55" fillId="0" borderId="0" xfId="39" applyNumberFormat="1" applyFont="1" applyFill="1" applyBorder="1" applyAlignment="1">
      <alignment horizontal="right" wrapText="1"/>
      <protection/>
    </xf>
    <xf numFmtId="181" fontId="55" fillId="0" borderId="0" xfId="39" applyNumberFormat="1" applyFont="1" applyFill="1" applyBorder="1" applyAlignment="1">
      <alignment horizontal="right" wrapText="1"/>
      <protection/>
    </xf>
    <xf numFmtId="49" fontId="55" fillId="0" borderId="0" xfId="64" applyNumberFormat="1" applyFont="1" applyFill="1" applyBorder="1" applyAlignment="1">
      <alignment horizontal="center" vertical="top"/>
      <protection/>
    </xf>
    <xf numFmtId="2" fontId="55" fillId="0" borderId="0" xfId="39" applyNumberFormat="1" applyFont="1" applyFill="1" applyBorder="1" applyAlignment="1">
      <alignment horizontal="center" wrapText="1"/>
      <protection/>
    </xf>
    <xf numFmtId="2" fontId="56" fillId="0" borderId="0" xfId="39" applyNumberFormat="1" applyFont="1" applyFill="1" applyBorder="1" applyAlignment="1">
      <alignment horizontal="right" wrapText="1"/>
      <protection/>
    </xf>
    <xf numFmtId="182" fontId="2" fillId="0" borderId="0" xfId="64" applyNumberFormat="1" applyFont="1" applyFill="1" applyBorder="1" applyAlignment="1">
      <alignment horizontal="center" vertical="top"/>
      <protection/>
    </xf>
    <xf numFmtId="0" fontId="2" fillId="0" borderId="0" xfId="64" applyFont="1" applyFill="1" applyBorder="1">
      <alignment/>
      <protection/>
    </xf>
    <xf numFmtId="4" fontId="2" fillId="0" borderId="0" xfId="64" applyNumberFormat="1" applyFont="1" applyFill="1" applyBorder="1" applyAlignment="1">
      <alignment horizontal="right" wrapText="1"/>
      <protection/>
    </xf>
    <xf numFmtId="0" fontId="2" fillId="0" borderId="0" xfId="64" applyFont="1" applyFill="1" applyBorder="1" applyAlignment="1">
      <alignment/>
      <protection/>
    </xf>
    <xf numFmtId="0" fontId="2" fillId="0" borderId="0" xfId="0" applyFont="1" applyFill="1" applyBorder="1" applyAlignment="1">
      <alignment vertical="top" wrapText="1"/>
    </xf>
    <xf numFmtId="178" fontId="2" fillId="0" borderId="0" xfId="64" applyNumberFormat="1" applyFont="1" applyFill="1" applyBorder="1" applyAlignment="1">
      <alignment horizontal="right" vertical="center" wrapText="1"/>
      <protection/>
    </xf>
    <xf numFmtId="0" fontId="2" fillId="0" borderId="0" xfId="0" applyFont="1" applyFill="1" applyBorder="1" applyAlignment="1">
      <alignment horizontal="right" vertical="top" wrapText="1"/>
    </xf>
    <xf numFmtId="0" fontId="55" fillId="0" borderId="0" xfId="64" applyFont="1" applyFill="1" applyBorder="1" applyAlignment="1">
      <alignment/>
      <protection/>
    </xf>
    <xf numFmtId="16" fontId="2" fillId="0" borderId="0" xfId="38" applyNumberFormat="1" applyFont="1" applyFill="1" applyBorder="1" applyAlignment="1">
      <alignment horizontal="center" vertical="top"/>
    </xf>
    <xf numFmtId="49" fontId="2" fillId="0" borderId="0" xfId="39" applyNumberFormat="1" applyFont="1" applyFill="1" applyBorder="1" applyAlignment="1">
      <alignment horizontal="right" vertical="top" wrapText="1"/>
      <protection/>
    </xf>
    <xf numFmtId="3" fontId="2" fillId="0" borderId="0" xfId="64" applyNumberFormat="1" applyFont="1" applyFill="1" applyBorder="1" applyAlignment="1">
      <alignment horizontal="right"/>
      <protection/>
    </xf>
    <xf numFmtId="181" fontId="2" fillId="0" borderId="0" xfId="81" applyNumberFormat="1" applyFont="1" applyFill="1" applyBorder="1" applyAlignment="1" applyProtection="1">
      <alignment horizontal="right"/>
      <protection/>
    </xf>
    <xf numFmtId="49" fontId="2" fillId="0" borderId="0" xfId="39" applyNumberFormat="1" applyFont="1" applyFill="1" applyBorder="1" applyAlignment="1">
      <alignment horizontal="left" vertical="top" wrapText="1"/>
      <protection/>
    </xf>
    <xf numFmtId="0" fontId="55" fillId="0" borderId="0" xfId="64" applyFont="1" applyFill="1" applyBorder="1" applyAlignment="1">
      <alignment horizontal="center"/>
      <protection/>
    </xf>
    <xf numFmtId="4" fontId="55" fillId="0" borderId="0" xfId="64" applyNumberFormat="1" applyFont="1" applyFill="1" applyBorder="1" applyAlignment="1">
      <alignment horizontal="center"/>
      <protection/>
    </xf>
    <xf numFmtId="4" fontId="55" fillId="0" borderId="0" xfId="64" applyNumberFormat="1" applyFont="1" applyFill="1" applyBorder="1" applyAlignment="1">
      <alignment horizontal="right"/>
      <protection/>
    </xf>
    <xf numFmtId="178" fontId="55" fillId="0" borderId="0" xfId="64" applyNumberFormat="1" applyFont="1" applyFill="1" applyBorder="1" applyAlignment="1">
      <alignment horizontal="right" vertical="center" wrapText="1"/>
      <protection/>
    </xf>
    <xf numFmtId="16" fontId="55" fillId="0" borderId="0" xfId="38" applyNumberFormat="1" applyFont="1" applyFill="1" applyBorder="1" applyAlignment="1">
      <alignment horizontal="center" vertical="top"/>
    </xf>
    <xf numFmtId="178" fontId="55" fillId="0" borderId="0" xfId="81" applyNumberFormat="1" applyFont="1" applyFill="1" applyBorder="1" applyAlignment="1">
      <alignment horizontal="right"/>
    </xf>
    <xf numFmtId="182" fontId="2" fillId="0" borderId="0" xfId="38" applyNumberFormat="1" applyFont="1" applyFill="1" applyBorder="1" applyAlignment="1">
      <alignment horizontal="center" vertical="top"/>
    </xf>
    <xf numFmtId="4" fontId="55" fillId="0" borderId="0" xfId="64" applyNumberFormat="1" applyFont="1" applyFill="1" applyBorder="1" applyAlignment="1">
      <alignment horizontal="right" vertical="center"/>
      <protection/>
    </xf>
    <xf numFmtId="182" fontId="55" fillId="0" borderId="0" xfId="64" applyNumberFormat="1" applyFont="1" applyFill="1" applyBorder="1" applyAlignment="1">
      <alignment horizontal="right" vertical="top"/>
      <protection/>
    </xf>
    <xf numFmtId="2"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top"/>
    </xf>
    <xf numFmtId="4" fontId="2" fillId="0" borderId="0" xfId="0" applyNumberFormat="1" applyFont="1" applyFill="1" applyBorder="1" applyAlignment="1">
      <alignment horizontal="center" vertical="top"/>
    </xf>
    <xf numFmtId="4" fontId="2" fillId="0" borderId="0" xfId="0" applyNumberFormat="1" applyFont="1" applyFill="1" applyBorder="1" applyAlignment="1">
      <alignment horizontal="right" vertical="top"/>
    </xf>
    <xf numFmtId="44" fontId="2" fillId="0" borderId="0" xfId="64" applyNumberFormat="1" applyFont="1" applyFill="1" applyBorder="1" applyAlignment="1">
      <alignment horizontal="right" vertical="top"/>
      <protection/>
    </xf>
    <xf numFmtId="49" fontId="2" fillId="0" borderId="0" xfId="0" applyNumberFormat="1" applyFont="1" applyFill="1" applyBorder="1" applyAlignment="1">
      <alignment horizontal="justify" vertical="top" wrapText="1"/>
    </xf>
    <xf numFmtId="0" fontId="2" fillId="0" borderId="0" xfId="0" applyFont="1" applyBorder="1" applyAlignment="1">
      <alignment vertical="center"/>
    </xf>
    <xf numFmtId="0" fontId="2" fillId="0" borderId="0" xfId="64" applyFont="1" applyFill="1" applyBorder="1" applyAlignment="1">
      <alignment vertical="center"/>
      <protection/>
    </xf>
    <xf numFmtId="2" fontId="2" fillId="0" borderId="0" xfId="0" applyNumberFormat="1" applyFont="1" applyFill="1" applyBorder="1" applyAlignment="1">
      <alignment horizontal="center" wrapText="1"/>
    </xf>
    <xf numFmtId="0" fontId="55" fillId="0" borderId="0" xfId="0" applyFont="1" applyFill="1" applyBorder="1" applyAlignment="1">
      <alignment/>
    </xf>
    <xf numFmtId="4" fontId="2" fillId="0" borderId="0" xfId="64" applyNumberFormat="1" applyFont="1" applyFill="1" applyAlignment="1">
      <alignment horizontal="right"/>
      <protection/>
    </xf>
    <xf numFmtId="178" fontId="2" fillId="0" borderId="0" xfId="81" applyNumberFormat="1" applyFont="1" applyFill="1" applyAlignment="1">
      <alignment horizontal="right"/>
    </xf>
    <xf numFmtId="49" fontId="55" fillId="0" borderId="0" xfId="64" applyNumberFormat="1" applyFont="1" applyFill="1" applyBorder="1" applyAlignment="1">
      <alignment horizontal="center" vertical="top"/>
      <protection/>
    </xf>
    <xf numFmtId="2" fontId="2" fillId="0" borderId="0" xfId="0" applyNumberFormat="1" applyFont="1" applyFill="1" applyAlignment="1">
      <alignment horizontal="center" wrapText="1"/>
    </xf>
    <xf numFmtId="178" fontId="2" fillId="0" borderId="0" xfId="67" applyNumberFormat="1" applyFont="1" applyBorder="1" applyAlignment="1">
      <alignment/>
      <protection/>
    </xf>
    <xf numFmtId="183" fontId="2" fillId="0" borderId="0" xfId="64" applyNumberFormat="1" applyFont="1" applyFill="1" applyBorder="1" applyAlignment="1">
      <alignment horizontal="right" vertical="top"/>
      <protection/>
    </xf>
    <xf numFmtId="0" fontId="2" fillId="0" borderId="0" xfId="0" applyFont="1" applyFill="1" applyBorder="1" applyAlignment="1">
      <alignment wrapText="1"/>
    </xf>
    <xf numFmtId="4" fontId="2" fillId="0" borderId="0" xfId="0" applyNumberFormat="1" applyFont="1" applyFill="1" applyBorder="1" applyAlignment="1">
      <alignment wrapText="1"/>
    </xf>
    <xf numFmtId="184" fontId="2" fillId="0" borderId="0" xfId="0" applyNumberFormat="1" applyFont="1" applyFill="1" applyBorder="1" applyAlignment="1">
      <alignment wrapText="1"/>
    </xf>
    <xf numFmtId="178" fontId="2" fillId="0" borderId="0" xfId="0" applyNumberFormat="1" applyFont="1" applyFill="1" applyBorder="1" applyAlignment="1">
      <alignment wrapText="1"/>
    </xf>
    <xf numFmtId="4" fontId="2" fillId="0" borderId="0" xfId="0" applyNumberFormat="1" applyFont="1" applyFill="1" applyBorder="1" applyAlignment="1">
      <alignment/>
    </xf>
    <xf numFmtId="0" fontId="2" fillId="0" borderId="0" xfId="61" applyFont="1" applyFill="1" applyBorder="1" applyAlignment="1">
      <alignment horizontal="left" vertical="top" wrapText="1"/>
      <protection/>
    </xf>
    <xf numFmtId="4" fontId="55" fillId="0" borderId="0" xfId="64" applyNumberFormat="1" applyFont="1" applyFill="1" applyBorder="1" applyAlignment="1">
      <alignment horizontal="center"/>
      <protection/>
    </xf>
    <xf numFmtId="178" fontId="55" fillId="0" borderId="0" xfId="64" applyNumberFormat="1" applyFont="1" applyFill="1" applyBorder="1" applyAlignment="1">
      <alignment horizontal="right" vertical="center" wrapText="1"/>
      <protection/>
    </xf>
    <xf numFmtId="2"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178" fontId="2" fillId="0" borderId="0" xfId="0" applyNumberFormat="1" applyFont="1" applyFill="1" applyBorder="1" applyAlignment="1">
      <alignment horizontal="right" wrapText="1"/>
    </xf>
    <xf numFmtId="183" fontId="55" fillId="0" borderId="0" xfId="64" applyNumberFormat="1" applyFont="1" applyFill="1" applyBorder="1" applyAlignment="1">
      <alignment horizontal="right" vertical="top"/>
      <protection/>
    </xf>
    <xf numFmtId="0" fontId="55" fillId="0" borderId="0" xfId="0" applyFont="1" applyFill="1" applyBorder="1" applyAlignment="1">
      <alignment vertical="top" wrapText="1"/>
    </xf>
    <xf numFmtId="0" fontId="55" fillId="0" borderId="0" xfId="0" applyFont="1" applyFill="1" applyBorder="1" applyAlignment="1">
      <alignment wrapText="1"/>
    </xf>
    <xf numFmtId="4" fontId="55" fillId="0" borderId="0" xfId="0" applyNumberFormat="1" applyFont="1" applyFill="1" applyBorder="1" applyAlignment="1">
      <alignment wrapText="1"/>
    </xf>
    <xf numFmtId="184" fontId="55" fillId="0" borderId="0" xfId="0" applyNumberFormat="1" applyFont="1" applyFill="1" applyBorder="1" applyAlignment="1">
      <alignment wrapText="1"/>
    </xf>
    <xf numFmtId="178" fontId="55" fillId="0" borderId="0" xfId="0" applyNumberFormat="1" applyFont="1" applyFill="1" applyBorder="1" applyAlignment="1">
      <alignment wrapText="1"/>
    </xf>
    <xf numFmtId="0" fontId="2" fillId="0" borderId="0" xfId="0" applyFont="1" applyBorder="1" applyAlignment="1" applyProtection="1">
      <alignment vertical="top"/>
      <protection locked="0"/>
    </xf>
    <xf numFmtId="0" fontId="2" fillId="0" borderId="0" xfId="0" applyFont="1" applyAlignment="1" applyProtection="1">
      <alignment vertical="top"/>
      <protection locked="0"/>
    </xf>
    <xf numFmtId="0" fontId="5" fillId="0" borderId="0" xfId="0" applyFont="1" applyAlignment="1">
      <alignment/>
    </xf>
    <xf numFmtId="9" fontId="2" fillId="0" borderId="0" xfId="70" applyFont="1" applyAlignment="1">
      <alignment/>
    </xf>
    <xf numFmtId="49" fontId="2" fillId="0" borderId="0" xfId="0" applyNumberFormat="1" applyFont="1" applyBorder="1" applyAlignment="1">
      <alignment horizontal="center" vertical="center"/>
    </xf>
    <xf numFmtId="1" fontId="2" fillId="0" borderId="0" xfId="0" applyNumberFormat="1" applyFont="1" applyBorder="1" applyAlignment="1">
      <alignment horizontal="right" vertical="center" wrapText="1"/>
    </xf>
    <xf numFmtId="49" fontId="2" fillId="0" borderId="0" xfId="0" applyNumberFormat="1" applyFont="1" applyFill="1" applyBorder="1" applyAlignment="1" applyProtection="1">
      <alignment horizontal="left" wrapText="1"/>
      <protection/>
    </xf>
    <xf numFmtId="49" fontId="2" fillId="0" borderId="0" xfId="67" applyNumberFormat="1" applyFont="1" applyFill="1" applyBorder="1" applyAlignment="1">
      <alignment horizontal="center"/>
      <protection/>
    </xf>
    <xf numFmtId="0" fontId="2" fillId="0" borderId="0" xfId="67" applyNumberFormat="1" applyFont="1" applyFill="1" applyBorder="1" applyAlignment="1">
      <alignment horizontal="center"/>
      <protection/>
    </xf>
    <xf numFmtId="0" fontId="2" fillId="0" borderId="0" xfId="0" applyFont="1" applyFill="1" applyBorder="1" applyAlignment="1">
      <alignment horizontal="left" vertical="top" wrapText="1" indent="1"/>
    </xf>
    <xf numFmtId="0" fontId="2" fillId="0" borderId="0" xfId="67" applyFont="1" applyFill="1" applyBorder="1" applyAlignment="1">
      <alignment horizontal="justify" vertical="top"/>
      <protection/>
    </xf>
    <xf numFmtId="0" fontId="2" fillId="0" borderId="0" xfId="0" applyFont="1" applyFill="1" applyBorder="1" applyAlignment="1">
      <alignment horizontal="center"/>
    </xf>
    <xf numFmtId="0" fontId="2" fillId="0" borderId="0" xfId="0" applyFont="1" applyFill="1" applyBorder="1" applyAlignment="1">
      <alignment horizontal="left" vertical="top" indent="2"/>
    </xf>
    <xf numFmtId="0" fontId="2" fillId="0" borderId="0" xfId="67" applyFont="1" applyFill="1" applyBorder="1" applyAlignment="1">
      <alignment horizontal="center"/>
      <protection/>
    </xf>
    <xf numFmtId="0" fontId="4" fillId="0" borderId="0" xfId="0" applyFont="1" applyBorder="1" applyAlignment="1">
      <alignment horizontal="center" wrapText="1"/>
    </xf>
    <xf numFmtId="0" fontId="3" fillId="0" borderId="0" xfId="0" applyFont="1" applyBorder="1" applyAlignment="1" applyProtection="1">
      <alignment horizontal="center"/>
      <protection/>
    </xf>
    <xf numFmtId="3" fontId="3" fillId="0" borderId="0" xfId="0" applyNumberFormat="1" applyFont="1" applyBorder="1" applyAlignment="1" applyProtection="1">
      <alignment horizontal="center"/>
      <protection/>
    </xf>
    <xf numFmtId="8" fontId="3" fillId="0" borderId="0" xfId="0" applyNumberFormat="1" applyFont="1" applyFill="1" applyBorder="1" applyAlignment="1" applyProtection="1">
      <alignment horizontal="right"/>
      <protection locked="0"/>
    </xf>
    <xf numFmtId="8" fontId="3" fillId="0" borderId="0" xfId="68" applyNumberFormat="1" applyFont="1" applyFill="1" applyBorder="1" applyAlignment="1" applyProtection="1">
      <alignment horizontal="right"/>
      <protection locked="0"/>
    </xf>
    <xf numFmtId="0" fontId="3" fillId="0" borderId="0" xfId="0" applyFont="1" applyBorder="1" applyAlignment="1" applyProtection="1">
      <alignment horizontal="center" vertical="top"/>
      <protection/>
    </xf>
    <xf numFmtId="0" fontId="4" fillId="0" borderId="0" xfId="0" applyFont="1" applyAlignment="1">
      <alignment/>
    </xf>
    <xf numFmtId="16" fontId="3" fillId="0" borderId="0" xfId="0" applyNumberFormat="1" applyFont="1" applyFill="1" applyBorder="1" applyAlignment="1" applyProtection="1">
      <alignment horizontal="center" vertical="top"/>
      <protection/>
    </xf>
    <xf numFmtId="0" fontId="2" fillId="0" borderId="0" xfId="0" applyNumberFormat="1" applyFont="1" applyFill="1" applyBorder="1" applyAlignment="1" applyProtection="1">
      <alignment horizontal="left" vertical="top" wrapText="1"/>
      <protection/>
    </xf>
    <xf numFmtId="44" fontId="4" fillId="0" borderId="0" xfId="79" applyFont="1" applyBorder="1" applyAlignment="1">
      <alignment horizontal="right" wrapText="1"/>
    </xf>
    <xf numFmtId="44" fontId="4" fillId="0" borderId="0" xfId="79" applyFont="1" applyAlignment="1">
      <alignment horizontal="right" wrapText="1"/>
    </xf>
    <xf numFmtId="0" fontId="6" fillId="0" borderId="0" xfId="0" applyFont="1" applyAlignment="1">
      <alignment horizontal="center" vertical="top" wrapText="1"/>
    </xf>
    <xf numFmtId="0" fontId="4" fillId="0" borderId="0" xfId="0" applyFont="1" applyAlignment="1">
      <alignment horizontal="center" wrapText="1"/>
    </xf>
    <xf numFmtId="49" fontId="3" fillId="0" borderId="0" xfId="0" applyNumberFormat="1" applyFont="1" applyFill="1" applyBorder="1" applyAlignment="1" applyProtection="1">
      <alignment horizontal="left"/>
      <protection/>
    </xf>
    <xf numFmtId="49" fontId="2" fillId="0" borderId="0" xfId="0" applyNumberFormat="1" applyFont="1" applyFill="1" applyBorder="1" applyAlignment="1" applyProtection="1">
      <alignment horizontal="left"/>
      <protection/>
    </xf>
    <xf numFmtId="49" fontId="2" fillId="0" borderId="0" xfId="0" applyNumberFormat="1" applyFont="1" applyFill="1" applyAlignment="1" applyProtection="1">
      <alignment horizontal="left"/>
      <protection/>
    </xf>
    <xf numFmtId="49" fontId="3" fillId="0" borderId="16" xfId="66" applyNumberFormat="1" applyFont="1" applyBorder="1" applyAlignment="1">
      <alignment horizontal="center"/>
      <protection/>
    </xf>
    <xf numFmtId="0" fontId="2" fillId="0" borderId="16" xfId="66" applyFont="1" applyBorder="1" applyAlignment="1">
      <alignment horizontal="center"/>
      <protection/>
    </xf>
    <xf numFmtId="178" fontId="2" fillId="0" borderId="16" xfId="67" applyNumberFormat="1" applyFont="1" applyBorder="1" applyAlignment="1">
      <alignment/>
      <protection/>
    </xf>
    <xf numFmtId="2" fontId="2" fillId="0" borderId="0" xfId="0" applyNumberFormat="1" applyFont="1" applyFill="1" applyBorder="1" applyAlignment="1">
      <alignment horizontal="justify" vertical="top"/>
    </xf>
    <xf numFmtId="0" fontId="5" fillId="0" borderId="0" xfId="0" applyFont="1" applyAlignment="1">
      <alignment horizontal="center"/>
    </xf>
    <xf numFmtId="0" fontId="5" fillId="0" borderId="0" xfId="0" applyFont="1" applyAlignment="1">
      <alignment horizontal="left" vertical="top"/>
    </xf>
    <xf numFmtId="49" fontId="2" fillId="0" borderId="0" xfId="0" applyNumberFormat="1" applyFont="1" applyFill="1" applyBorder="1" applyAlignment="1">
      <alignment horizontal="justify" vertical="top"/>
    </xf>
    <xf numFmtId="0" fontId="7" fillId="0" borderId="0" xfId="0" applyFont="1" applyAlignment="1">
      <alignment horizontal="center"/>
    </xf>
    <xf numFmtId="185" fontId="7" fillId="0" borderId="0" xfId="0" applyNumberFormat="1" applyFont="1" applyAlignment="1">
      <alignment/>
    </xf>
    <xf numFmtId="178" fontId="2" fillId="0" borderId="16" xfId="66" applyNumberFormat="1" applyFont="1" applyBorder="1" applyAlignment="1">
      <alignment/>
      <protection/>
    </xf>
    <xf numFmtId="49" fontId="3" fillId="0" borderId="0" xfId="66" applyNumberFormat="1" applyFont="1" applyBorder="1" applyAlignment="1">
      <alignment horizontal="center"/>
      <protection/>
    </xf>
    <xf numFmtId="0" fontId="2" fillId="0" borderId="0" xfId="66" applyFont="1" applyBorder="1" applyAlignment="1">
      <alignment horizontal="center"/>
      <protection/>
    </xf>
    <xf numFmtId="178" fontId="2" fillId="0" borderId="0" xfId="66" applyNumberFormat="1" applyFont="1" applyBorder="1" applyAlignment="1">
      <alignment/>
      <protection/>
    </xf>
    <xf numFmtId="0" fontId="3" fillId="0" borderId="0" xfId="0" applyFont="1" applyAlignment="1">
      <alignment horizontal="right"/>
    </xf>
    <xf numFmtId="4" fontId="2" fillId="0" borderId="0" xfId="0" applyNumberFormat="1" applyFont="1" applyAlignment="1">
      <alignment/>
    </xf>
    <xf numFmtId="4" fontId="2" fillId="0" borderId="0" xfId="0" applyNumberFormat="1" applyFont="1" applyAlignment="1">
      <alignment horizontal="right"/>
    </xf>
    <xf numFmtId="9" fontId="3" fillId="0" borderId="0" xfId="70" applyFont="1" applyAlignment="1">
      <alignment horizontal="right" vertical="top"/>
    </xf>
    <xf numFmtId="9" fontId="3" fillId="0" borderId="0" xfId="70" applyFont="1" applyAlignment="1">
      <alignment horizontal="center"/>
    </xf>
    <xf numFmtId="9" fontId="3" fillId="0" borderId="0" xfId="70" applyFont="1" applyAlignment="1">
      <alignment horizontal="right"/>
    </xf>
    <xf numFmtId="49" fontId="3" fillId="0" borderId="0" xfId="0" applyNumberFormat="1" applyFont="1" applyFill="1" applyBorder="1" applyAlignment="1">
      <alignment horizontal="center"/>
    </xf>
    <xf numFmtId="178" fontId="3" fillId="0" borderId="0" xfId="0" applyNumberFormat="1" applyFont="1" applyBorder="1" applyAlignment="1">
      <alignment/>
    </xf>
    <xf numFmtId="178" fontId="3" fillId="0" borderId="16" xfId="0" applyNumberFormat="1" applyFont="1" applyBorder="1" applyAlignment="1">
      <alignment/>
    </xf>
    <xf numFmtId="1" fontId="2" fillId="0" borderId="0" xfId="0" applyNumberFormat="1" applyFont="1" applyFill="1" applyBorder="1" applyAlignment="1">
      <alignment horizontal="right" vertical="center"/>
    </xf>
    <xf numFmtId="0" fontId="8" fillId="0" borderId="0" xfId="0" applyFont="1" applyAlignment="1">
      <alignment/>
    </xf>
    <xf numFmtId="0" fontId="9" fillId="0" borderId="0" xfId="0" applyFont="1" applyAlignment="1">
      <alignment/>
    </xf>
    <xf numFmtId="49" fontId="2" fillId="0" borderId="0" xfId="0" applyNumberFormat="1" applyFont="1" applyBorder="1" applyAlignment="1">
      <alignment vertical="top"/>
    </xf>
    <xf numFmtId="0" fontId="3" fillId="0" borderId="0" xfId="0" applyFont="1" applyAlignment="1">
      <alignment horizontal="center" vertical="top"/>
    </xf>
    <xf numFmtId="2" fontId="3" fillId="0" borderId="0" xfId="0" applyNumberFormat="1" applyFont="1" applyAlignment="1">
      <alignment horizontal="right"/>
    </xf>
    <xf numFmtId="4" fontId="3" fillId="0" borderId="0" xfId="0" applyNumberFormat="1" applyFont="1" applyAlignment="1">
      <alignment horizontal="right"/>
    </xf>
    <xf numFmtId="0" fontId="3" fillId="0" borderId="0" xfId="0" applyFont="1" applyAlignment="1">
      <alignment horizontal="right" vertical="top"/>
    </xf>
    <xf numFmtId="0" fontId="2" fillId="0" borderId="0" xfId="0" applyFont="1" applyAlignment="1">
      <alignment horizontal="right" vertical="top"/>
    </xf>
    <xf numFmtId="0" fontId="2" fillId="0" borderId="0" xfId="0" applyFont="1" applyAlignment="1">
      <alignment horizontal="right"/>
    </xf>
    <xf numFmtId="178" fontId="2" fillId="0" borderId="0" xfId="0" applyNumberFormat="1" applyFont="1" applyAlignment="1">
      <alignment horizontal="right"/>
    </xf>
    <xf numFmtId="0" fontId="10" fillId="0" borderId="0" xfId="0" applyFont="1" applyAlignment="1">
      <alignment horizontal="right" vertical="top"/>
    </xf>
    <xf numFmtId="0" fontId="8" fillId="0" borderId="0" xfId="0" applyFont="1" applyBorder="1" applyAlignment="1">
      <alignment/>
    </xf>
    <xf numFmtId="2" fontId="3" fillId="0" borderId="16" xfId="0" applyNumberFormat="1" applyFont="1" applyBorder="1" applyAlignment="1">
      <alignment horizontal="right"/>
    </xf>
    <xf numFmtId="4" fontId="3" fillId="0" borderId="16" xfId="0" applyNumberFormat="1" applyFont="1" applyBorder="1" applyAlignment="1">
      <alignment horizontal="right"/>
    </xf>
    <xf numFmtId="0" fontId="3" fillId="0" borderId="16" xfId="0" applyFont="1" applyBorder="1" applyAlignment="1">
      <alignment horizontal="right"/>
    </xf>
    <xf numFmtId="178" fontId="2" fillId="0" borderId="16" xfId="0" applyNumberFormat="1" applyFont="1" applyBorder="1" applyAlignment="1">
      <alignment horizontal="right"/>
    </xf>
    <xf numFmtId="2" fontId="3" fillId="0" borderId="0" xfId="0" applyNumberFormat="1" applyFont="1" applyBorder="1" applyAlignment="1">
      <alignment horizontal="right"/>
    </xf>
    <xf numFmtId="4" fontId="3" fillId="0" borderId="0" xfId="0" applyNumberFormat="1" applyFont="1" applyBorder="1" applyAlignment="1">
      <alignment horizontal="right"/>
    </xf>
    <xf numFmtId="0" fontId="3" fillId="0" borderId="0" xfId="0" applyFont="1" applyBorder="1" applyAlignment="1">
      <alignment horizontal="right"/>
    </xf>
    <xf numFmtId="178" fontId="2" fillId="0" borderId="0" xfId="0" applyNumberFormat="1" applyFont="1" applyBorder="1" applyAlignment="1">
      <alignment horizontal="right"/>
    </xf>
    <xf numFmtId="0" fontId="2" fillId="0" borderId="0" xfId="0" applyFont="1" applyAlignment="1">
      <alignment horizontal="left"/>
    </xf>
    <xf numFmtId="178" fontId="2" fillId="0" borderId="0" xfId="0" applyNumberFormat="1" applyFont="1" applyBorder="1" applyAlignment="1">
      <alignment/>
    </xf>
    <xf numFmtId="4" fontId="9" fillId="0" borderId="0" xfId="0" applyNumberFormat="1" applyFont="1" applyAlignment="1">
      <alignment/>
    </xf>
    <xf numFmtId="0" fontId="2" fillId="0" borderId="0" xfId="0" applyFont="1" applyBorder="1" applyAlignment="1">
      <alignment horizontal="center" wrapText="1"/>
    </xf>
    <xf numFmtId="2" fontId="3" fillId="0" borderId="0" xfId="0" applyNumberFormat="1" applyFont="1" applyAlignment="1">
      <alignment horizontal="center"/>
    </xf>
    <xf numFmtId="0" fontId="11" fillId="0" borderId="0" xfId="0" applyFont="1" applyAlignment="1">
      <alignment horizontal="right" vertical="top"/>
    </xf>
    <xf numFmtId="0" fontId="11" fillId="0" borderId="0" xfId="0" applyFont="1" applyAlignment="1">
      <alignment horizontal="center"/>
    </xf>
    <xf numFmtId="4" fontId="11" fillId="0" borderId="0" xfId="0" applyNumberFormat="1" applyFont="1" applyAlignment="1">
      <alignment horizontal="right"/>
    </xf>
    <xf numFmtId="2" fontId="3" fillId="0" borderId="16" xfId="0" applyNumberFormat="1" applyFont="1" applyBorder="1" applyAlignment="1">
      <alignment horizontal="center"/>
    </xf>
    <xf numFmtId="2" fontId="3" fillId="0" borderId="0" xfId="0" applyNumberFormat="1" applyFont="1" applyBorder="1" applyAlignment="1">
      <alignment horizontal="center"/>
    </xf>
    <xf numFmtId="0" fontId="12" fillId="0" borderId="0" xfId="0" applyFont="1" applyBorder="1" applyAlignment="1">
      <alignment/>
    </xf>
    <xf numFmtId="0" fontId="12" fillId="0" borderId="0" xfId="0" applyFont="1" applyFill="1" applyBorder="1" applyAlignment="1">
      <alignment/>
    </xf>
    <xf numFmtId="0" fontId="13" fillId="0" borderId="0" xfId="0" applyFont="1" applyAlignment="1">
      <alignment/>
    </xf>
    <xf numFmtId="0" fontId="14" fillId="0" borderId="0" xfId="0" applyFont="1" applyAlignment="1">
      <alignment/>
    </xf>
    <xf numFmtId="2" fontId="2" fillId="0" borderId="0" xfId="0" applyNumberFormat="1" applyFont="1" applyAlignment="1">
      <alignment horizontal="center"/>
    </xf>
    <xf numFmtId="0" fontId="15" fillId="0" borderId="0" xfId="0" applyFont="1" applyAlignment="1">
      <alignment horizontal="right" vertical="top"/>
    </xf>
    <xf numFmtId="0" fontId="16" fillId="0" borderId="0" xfId="0" applyFont="1" applyAlignment="1">
      <alignment horizontal="right"/>
    </xf>
    <xf numFmtId="0" fontId="3" fillId="0" borderId="0" xfId="0" applyFont="1" applyBorder="1" applyAlignment="1">
      <alignment horizontal="right" vertical="top"/>
    </xf>
    <xf numFmtId="16" fontId="2" fillId="0" borderId="0" xfId="0" applyNumberFormat="1" applyFont="1" applyAlignment="1">
      <alignment horizontal="right" vertical="top"/>
    </xf>
    <xf numFmtId="0" fontId="17" fillId="0" borderId="0" xfId="0" applyFont="1" applyAlignment="1">
      <alignment horizontal="right" vertical="top"/>
    </xf>
    <xf numFmtId="0" fontId="15" fillId="0" borderId="0" xfId="0" applyFont="1" applyAlignment="1">
      <alignment/>
    </xf>
    <xf numFmtId="0" fontId="16" fillId="0" borderId="0" xfId="0" applyFont="1" applyAlignment="1">
      <alignment/>
    </xf>
    <xf numFmtId="0" fontId="17" fillId="0" borderId="0" xfId="0" applyFont="1" applyAlignment="1">
      <alignment/>
    </xf>
    <xf numFmtId="2" fontId="2" fillId="0" borderId="0" xfId="0" applyNumberFormat="1" applyFont="1" applyAlignment="1">
      <alignment horizontal="right"/>
    </xf>
    <xf numFmtId="0" fontId="12" fillId="0" borderId="0" xfId="0" applyFont="1" applyFill="1" applyBorder="1" applyAlignment="1">
      <alignment horizontal="center"/>
    </xf>
    <xf numFmtId="186" fontId="12" fillId="0" borderId="0" xfId="0" applyNumberFormat="1" applyFont="1" applyFill="1" applyBorder="1" applyAlignment="1">
      <alignment horizontal="center"/>
    </xf>
    <xf numFmtId="44" fontId="12" fillId="0" borderId="0" xfId="0" applyNumberFormat="1" applyFont="1" applyFill="1" applyBorder="1" applyAlignment="1" applyProtection="1">
      <alignment horizontal="center" vertical="center"/>
      <protection locked="0"/>
    </xf>
    <xf numFmtId="44" fontId="12" fillId="0" borderId="0" xfId="0" applyNumberFormat="1" applyFont="1" applyFill="1" applyBorder="1" applyAlignment="1">
      <alignment horizontal="center" vertical="center"/>
    </xf>
    <xf numFmtId="44" fontId="12" fillId="0" borderId="0" xfId="0" applyNumberFormat="1" applyFont="1" applyFill="1" applyBorder="1" applyAlignment="1">
      <alignment horizontal="center" vertical="center" wrapText="1"/>
    </xf>
    <xf numFmtId="0" fontId="12" fillId="0" borderId="0" xfId="0" applyFont="1" applyBorder="1" applyAlignment="1">
      <alignment vertical="top"/>
    </xf>
    <xf numFmtId="44" fontId="12" fillId="0" borderId="0" xfId="0" applyNumberFormat="1" applyFont="1" applyFill="1" applyBorder="1" applyAlignment="1" applyProtection="1">
      <alignment horizontal="center" vertical="center" wrapText="1"/>
      <protection/>
    </xf>
    <xf numFmtId="44" fontId="12" fillId="0" borderId="0" xfId="0" applyNumberFormat="1" applyFont="1" applyFill="1" applyBorder="1" applyAlignment="1">
      <alignment/>
    </xf>
    <xf numFmtId="0" fontId="12" fillId="0" borderId="0" xfId="0" applyFont="1" applyFill="1" applyBorder="1" applyAlignment="1">
      <alignment vertical="top"/>
    </xf>
    <xf numFmtId="0" fontId="18" fillId="0" borderId="0" xfId="0" applyFont="1" applyFill="1" applyBorder="1" applyAlignment="1">
      <alignment/>
    </xf>
    <xf numFmtId="0" fontId="19" fillId="0" borderId="0" xfId="0" applyFont="1" applyFill="1" applyBorder="1" applyAlignment="1">
      <alignment/>
    </xf>
    <xf numFmtId="0" fontId="20" fillId="0" borderId="0" xfId="0" applyFont="1" applyBorder="1" applyAlignment="1">
      <alignment horizontal="right"/>
    </xf>
    <xf numFmtId="0" fontId="14" fillId="0" borderId="0" xfId="0" applyFont="1" applyAlignment="1">
      <alignment horizontal="center"/>
    </xf>
    <xf numFmtId="4" fontId="14" fillId="0" borderId="0" xfId="0" applyNumberFormat="1" applyFont="1" applyAlignment="1">
      <alignment/>
    </xf>
    <xf numFmtId="0" fontId="14" fillId="0" borderId="0" xfId="0" applyFont="1" applyAlignment="1">
      <alignment horizontal="right"/>
    </xf>
    <xf numFmtId="4" fontId="14" fillId="0" borderId="0" xfId="0" applyNumberFormat="1" applyFont="1" applyBorder="1" applyAlignment="1">
      <alignment horizontal="right"/>
    </xf>
    <xf numFmtId="0" fontId="21" fillId="0" borderId="0" xfId="0" applyFont="1" applyAlignment="1">
      <alignment/>
    </xf>
    <xf numFmtId="0" fontId="9" fillId="0" borderId="0" xfId="0" applyFont="1" applyAlignment="1">
      <alignment horizontal="center"/>
    </xf>
    <xf numFmtId="4" fontId="3" fillId="0" borderId="0" xfId="64" applyNumberFormat="1" applyFont="1" applyFill="1" applyBorder="1" applyAlignment="1">
      <alignment horizontal="left" vertical="top"/>
      <protection/>
    </xf>
    <xf numFmtId="0" fontId="2" fillId="0" borderId="0" xfId="0" applyFont="1" applyFill="1" applyBorder="1" applyAlignment="1">
      <alignment/>
    </xf>
    <xf numFmtId="0" fontId="8" fillId="0" borderId="0" xfId="0" applyFont="1" applyAlignment="1">
      <alignment horizontal="right"/>
    </xf>
    <xf numFmtId="0" fontId="2" fillId="0" borderId="16" xfId="0" applyFont="1" applyBorder="1" applyAlignment="1">
      <alignment/>
    </xf>
    <xf numFmtId="49" fontId="22" fillId="0" borderId="0" xfId="0" applyNumberFormat="1" applyFont="1" applyBorder="1" applyAlignment="1">
      <alignment vertical="top"/>
    </xf>
    <xf numFmtId="0" fontId="22" fillId="0" borderId="0" xfId="0" applyFont="1" applyAlignment="1">
      <alignment vertical="top" wrapText="1"/>
    </xf>
    <xf numFmtId="0" fontId="22" fillId="0" borderId="0" xfId="0" applyFont="1" applyAlignment="1">
      <alignment horizontal="center"/>
    </xf>
    <xf numFmtId="4" fontId="22" fillId="0" borderId="0" xfId="0" applyNumberFormat="1" applyFont="1" applyAlignment="1">
      <alignment horizontal="center"/>
    </xf>
    <xf numFmtId="0" fontId="22" fillId="0" borderId="0" xfId="0" applyFont="1" applyAlignment="1">
      <alignment vertical="top"/>
    </xf>
    <xf numFmtId="0" fontId="22" fillId="0" borderId="0" xfId="0" applyFont="1" applyAlignment="1">
      <alignment horizontal="right" vertical="top"/>
    </xf>
    <xf numFmtId="0" fontId="2" fillId="0" borderId="0" xfId="0" applyNumberFormat="1" applyFont="1" applyFill="1" applyBorder="1" applyAlignment="1" quotePrefix="1">
      <alignment horizontal="justify" vertical="top" wrapText="1"/>
    </xf>
    <xf numFmtId="0" fontId="2" fillId="0" borderId="0" xfId="0" applyNumberFormat="1" applyFont="1" applyFill="1" applyBorder="1" applyAlignment="1" quotePrefix="1">
      <alignment horizontal="left" vertical="top" wrapText="1"/>
    </xf>
    <xf numFmtId="0" fontId="2" fillId="0" borderId="0" xfId="0" applyFont="1" applyFill="1" applyBorder="1" applyAlignment="1" quotePrefix="1">
      <alignment horizontal="justify" vertical="top"/>
    </xf>
    <xf numFmtId="0" fontId="2" fillId="0" borderId="0" xfId="0" applyFont="1" applyFill="1" applyBorder="1" applyAlignment="1" quotePrefix="1">
      <alignment horizontal="justify" vertical="top" wrapText="1"/>
    </xf>
    <xf numFmtId="0" fontId="2" fillId="0" borderId="0" xfId="0" applyFont="1" applyFill="1" applyBorder="1" applyAlignment="1" quotePrefix="1">
      <alignment horizontal="left" vertical="top" wrapText="1"/>
    </xf>
    <xf numFmtId="0" fontId="2" fillId="0" borderId="0" xfId="0" applyNumberFormat="1"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justify" vertical="top"/>
    </xf>
    <xf numFmtId="0" fontId="3" fillId="0" borderId="0" xfId="0" applyFont="1" applyFill="1" applyAlignment="1">
      <alignment horizontal="left" vertical="top"/>
    </xf>
    <xf numFmtId="0" fontId="3" fillId="0" borderId="0" xfId="0" applyFont="1" applyFill="1" applyAlignment="1">
      <alignment horizontal="justify" vertical="top"/>
    </xf>
    <xf numFmtId="0" fontId="2" fillId="0" borderId="0" xfId="0" applyNumberFormat="1" applyFont="1" applyFill="1" applyAlignment="1">
      <alignment horizontal="justify" vertical="top" wrapText="1"/>
    </xf>
    <xf numFmtId="0" fontId="2" fillId="0" borderId="0" xfId="0" applyNumberFormat="1" applyFont="1" applyFill="1" applyAlignment="1">
      <alignment horizontal="justify" vertical="top"/>
    </xf>
    <xf numFmtId="0" fontId="0" fillId="0" borderId="0" xfId="0" applyFill="1" applyAlignment="1">
      <alignment vertical="top" wrapText="1"/>
    </xf>
    <xf numFmtId="0" fontId="3" fillId="0" borderId="16" xfId="0" applyFont="1" applyFill="1" applyBorder="1" applyAlignment="1">
      <alignment horizontal="justify" vertical="top"/>
    </xf>
    <xf numFmtId="0" fontId="3" fillId="0" borderId="0" xfId="0" applyFont="1" applyFill="1" applyBorder="1" applyAlignment="1">
      <alignment horizontal="justify" vertical="top"/>
    </xf>
    <xf numFmtId="0" fontId="3" fillId="0" borderId="0" xfId="0" applyFont="1" applyFill="1" applyBorder="1" applyAlignment="1">
      <alignment/>
    </xf>
    <xf numFmtId="49" fontId="3" fillId="0" borderId="0" xfId="0" applyNumberFormat="1" applyFont="1" applyFill="1" applyBorder="1" applyAlignment="1">
      <alignment horizontal="center" vertical="center"/>
    </xf>
    <xf numFmtId="0" fontId="9" fillId="0" borderId="0" xfId="0" applyFont="1" applyFill="1" applyAlignment="1">
      <alignment/>
    </xf>
    <xf numFmtId="0" fontId="2" fillId="0" borderId="0" xfId="0" applyFont="1" applyFill="1" applyAlignment="1">
      <alignment/>
    </xf>
    <xf numFmtId="0" fontId="2" fillId="0" borderId="0" xfId="0" applyFont="1" applyFill="1" applyAlignment="1">
      <alignment vertical="top" wrapText="1"/>
    </xf>
    <xf numFmtId="0" fontId="3" fillId="0" borderId="0" xfId="0" applyFont="1" applyFill="1" applyBorder="1" applyAlignment="1">
      <alignment vertical="top"/>
    </xf>
    <xf numFmtId="0" fontId="2" fillId="0" borderId="0" xfId="0" applyFont="1" applyFill="1" applyBorder="1" applyAlignment="1">
      <alignment vertical="top"/>
    </xf>
    <xf numFmtId="0" fontId="2" fillId="0" borderId="0" xfId="0" applyFont="1" applyFill="1" applyBorder="1" applyAlignment="1">
      <alignment horizontal="left"/>
    </xf>
    <xf numFmtId="0" fontId="3" fillId="0" borderId="16" xfId="0" applyFont="1" applyFill="1" applyBorder="1" applyAlignment="1">
      <alignment vertical="top"/>
    </xf>
    <xf numFmtId="2" fontId="3" fillId="0" borderId="0" xfId="0" applyNumberFormat="1" applyFont="1" applyFill="1" applyBorder="1" applyAlignment="1">
      <alignment vertical="top"/>
    </xf>
    <xf numFmtId="2" fontId="3" fillId="0" borderId="0" xfId="0" applyNumberFormat="1"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top"/>
    </xf>
    <xf numFmtId="0" fontId="2" fillId="0" borderId="0" xfId="0" applyFont="1" applyFill="1" applyBorder="1" applyAlignment="1">
      <alignment vertical="center"/>
    </xf>
    <xf numFmtId="0" fontId="2" fillId="0" borderId="0" xfId="0" applyFont="1" applyFill="1" applyBorder="1" applyAlignment="1">
      <alignment horizontal="left" indent="2"/>
    </xf>
    <xf numFmtId="0" fontId="4" fillId="0" borderId="0" xfId="0" applyFont="1" applyFill="1" applyAlignment="1">
      <alignment wrapText="1"/>
    </xf>
    <xf numFmtId="0" fontId="4" fillId="0" borderId="0" xfId="0" applyFont="1" applyFill="1" applyAlignment="1">
      <alignment horizontal="justify"/>
    </xf>
    <xf numFmtId="0" fontId="4" fillId="0" borderId="0" xfId="0" applyFont="1" applyFill="1" applyAlignment="1">
      <alignment/>
    </xf>
    <xf numFmtId="0" fontId="4" fillId="0" borderId="0" xfId="0" applyFont="1" applyFill="1" applyAlignment="1">
      <alignment vertical="top" wrapText="1"/>
    </xf>
    <xf numFmtId="1" fontId="3" fillId="0" borderId="0" xfId="0" applyNumberFormat="1" applyFont="1" applyFill="1" applyBorder="1" applyAlignment="1">
      <alignment horizontal="left"/>
    </xf>
    <xf numFmtId="2" fontId="2" fillId="0" borderId="0" xfId="0" applyNumberFormat="1" applyFont="1" applyFill="1" applyBorder="1" applyAlignment="1">
      <alignment vertical="top"/>
    </xf>
    <xf numFmtId="0" fontId="3" fillId="0" borderId="0" xfId="66" applyFont="1" applyFill="1" applyBorder="1" applyAlignment="1">
      <alignment vertical="top"/>
      <protection/>
    </xf>
    <xf numFmtId="0" fontId="3" fillId="0" borderId="0" xfId="0" applyFont="1" applyFill="1" applyAlignment="1">
      <alignment horizontal="justify"/>
    </xf>
    <xf numFmtId="9" fontId="3" fillId="0" borderId="0" xfId="70" applyFont="1" applyFill="1" applyAlignment="1">
      <alignment horizontal="justify"/>
    </xf>
    <xf numFmtId="0" fontId="2" fillId="0" borderId="0" xfId="0" applyFont="1" applyFill="1" applyAlignment="1">
      <alignment horizontal="justify"/>
    </xf>
    <xf numFmtId="0" fontId="3" fillId="0" borderId="0" xfId="0" applyFont="1" applyFill="1" applyBorder="1" applyAlignment="1">
      <alignment horizontal="left"/>
    </xf>
    <xf numFmtId="0" fontId="2" fillId="0" borderId="0" xfId="0" applyFont="1" applyFill="1" applyBorder="1" applyAlignment="1">
      <alignment horizontal="justify" wrapText="1"/>
    </xf>
    <xf numFmtId="0" fontId="3" fillId="0" borderId="0" xfId="0" applyFont="1" applyFill="1" applyBorder="1" applyAlignment="1">
      <alignment horizontal="left" vertical="top"/>
    </xf>
    <xf numFmtId="49" fontId="2" fillId="0" borderId="0" xfId="0" applyNumberFormat="1" applyFont="1" applyFill="1" applyBorder="1" applyAlignment="1">
      <alignment horizontal="right" vertical="top"/>
    </xf>
    <xf numFmtId="4" fontId="2" fillId="0" borderId="0" xfId="0" applyNumberFormat="1" applyFont="1" applyFill="1" applyBorder="1" applyAlignment="1">
      <alignment horizontal="center"/>
    </xf>
    <xf numFmtId="0" fontId="2" fillId="0" borderId="0" xfId="0" applyFont="1" applyFill="1" applyBorder="1" applyAlignment="1">
      <alignment horizontal="right" vertical="top"/>
    </xf>
    <xf numFmtId="0" fontId="3" fillId="0" borderId="0"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3" fontId="3" fillId="0" borderId="0" xfId="0" applyNumberFormat="1" applyFont="1" applyFill="1" applyBorder="1" applyAlignment="1" applyProtection="1">
      <alignment horizontal="center"/>
      <protection/>
    </xf>
    <xf numFmtId="0" fontId="2" fillId="0" borderId="0" xfId="0" applyFont="1" applyFill="1" applyBorder="1" applyAlignment="1" applyProtection="1">
      <alignment vertical="top"/>
      <protection locked="0"/>
    </xf>
    <xf numFmtId="0" fontId="4" fillId="0" borderId="0" xfId="0" applyFont="1" applyFill="1" applyBorder="1" applyAlignment="1">
      <alignment horizontal="center" wrapText="1"/>
    </xf>
    <xf numFmtId="178" fontId="2" fillId="0" borderId="0" xfId="67" applyNumberFormat="1" applyFont="1" applyFill="1" applyBorder="1" applyAlignment="1">
      <alignment/>
      <protection/>
    </xf>
    <xf numFmtId="178" fontId="2" fillId="0" borderId="0" xfId="0" applyNumberFormat="1" applyFont="1" applyFill="1" applyBorder="1" applyAlignment="1">
      <alignment/>
    </xf>
    <xf numFmtId="0" fontId="2" fillId="0" borderId="0" xfId="0" applyFont="1" applyFill="1" applyAlignment="1" applyProtection="1">
      <alignment vertical="top"/>
      <protection locked="0"/>
    </xf>
    <xf numFmtId="44" fontId="4" fillId="0" borderId="0" xfId="79" applyFont="1" applyFill="1" applyBorder="1" applyAlignment="1">
      <alignment horizontal="right" wrapText="1"/>
    </xf>
    <xf numFmtId="0" fontId="4" fillId="0" borderId="0" xfId="0" applyFont="1" applyFill="1" applyBorder="1" applyAlignment="1">
      <alignment vertical="top" wrapText="1"/>
    </xf>
    <xf numFmtId="0" fontId="6" fillId="0" borderId="0" xfId="0" applyFont="1" applyFill="1" applyAlignment="1">
      <alignment horizontal="center" vertical="top" wrapText="1"/>
    </xf>
    <xf numFmtId="0" fontId="4" fillId="0" borderId="0" xfId="0" applyFont="1" applyFill="1" applyBorder="1" applyAlignment="1">
      <alignment/>
    </xf>
    <xf numFmtId="49" fontId="3" fillId="0" borderId="0" xfId="66" applyNumberFormat="1" applyFont="1" applyFill="1" applyBorder="1" applyAlignment="1">
      <alignment horizontal="center"/>
      <protection/>
    </xf>
    <xf numFmtId="0" fontId="2" fillId="0" borderId="0" xfId="66" applyFont="1" applyFill="1" applyBorder="1" applyAlignment="1">
      <alignment horizontal="center"/>
      <protection/>
    </xf>
    <xf numFmtId="1" fontId="3"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Alignment="1">
      <alignment horizontal="left" vertical="top"/>
    </xf>
    <xf numFmtId="185" fontId="4" fillId="0" borderId="0" xfId="0" applyNumberFormat="1" applyFont="1" applyFill="1" applyAlignment="1">
      <alignment/>
    </xf>
    <xf numFmtId="178" fontId="2" fillId="0" borderId="0" xfId="66" applyNumberFormat="1" applyFont="1" applyFill="1" applyBorder="1" applyAlignment="1">
      <alignment/>
      <protection/>
    </xf>
    <xf numFmtId="0" fontId="3" fillId="0" borderId="0" xfId="0" applyFont="1" applyFill="1" applyAlignment="1">
      <alignment horizontal="right"/>
    </xf>
    <xf numFmtId="0" fontId="3" fillId="0" borderId="0" xfId="0" applyFont="1" applyFill="1" applyBorder="1" applyAlignment="1">
      <alignment horizontal="justify"/>
    </xf>
    <xf numFmtId="4" fontId="2" fillId="0" borderId="0" xfId="0" applyNumberFormat="1" applyFont="1" applyFill="1" applyBorder="1" applyAlignment="1">
      <alignment/>
    </xf>
    <xf numFmtId="4" fontId="2" fillId="0" borderId="0" xfId="0" applyNumberFormat="1" applyFont="1" applyFill="1" applyBorder="1" applyAlignment="1">
      <alignment horizontal="right"/>
    </xf>
    <xf numFmtId="9" fontId="3" fillId="0" borderId="0" xfId="70" applyFont="1" applyFill="1" applyAlignment="1">
      <alignment horizontal="right" vertical="top"/>
    </xf>
    <xf numFmtId="9" fontId="3" fillId="0" borderId="0" xfId="70" applyFont="1" applyFill="1" applyBorder="1" applyAlignment="1">
      <alignment horizontal="justify"/>
    </xf>
    <xf numFmtId="9" fontId="3" fillId="0" borderId="0" xfId="70" applyFont="1" applyFill="1" applyBorder="1" applyAlignment="1">
      <alignment horizontal="center"/>
    </xf>
    <xf numFmtId="9" fontId="3" fillId="0" borderId="0" xfId="70" applyFont="1" applyFill="1" applyBorder="1" applyAlignment="1">
      <alignment horizontal="right"/>
    </xf>
    <xf numFmtId="9" fontId="2" fillId="0" borderId="0" xfId="70" applyFont="1" applyFill="1" applyBorder="1" applyAlignment="1">
      <alignment/>
    </xf>
    <xf numFmtId="9" fontId="2" fillId="0" borderId="0" xfId="70" applyFont="1" applyFill="1" applyAlignment="1">
      <alignment/>
    </xf>
    <xf numFmtId="0" fontId="2" fillId="0" borderId="0" xfId="0" applyFont="1" applyFill="1" applyBorder="1" applyAlignment="1">
      <alignment horizontal="justify"/>
    </xf>
    <xf numFmtId="178" fontId="3" fillId="0" borderId="0" xfId="0" applyNumberFormat="1" applyFont="1" applyFill="1" applyBorder="1" applyAlignment="1">
      <alignment/>
    </xf>
    <xf numFmtId="0" fontId="3" fillId="0" borderId="0" xfId="0" applyFont="1" applyFill="1" applyBorder="1" applyAlignment="1">
      <alignment horizontal="center"/>
    </xf>
    <xf numFmtId="0" fontId="3" fillId="0" borderId="0" xfId="0" applyFont="1" applyFill="1" applyAlignment="1">
      <alignment horizontal="center" vertical="top"/>
    </xf>
    <xf numFmtId="0" fontId="2" fillId="0" borderId="0" xfId="0" applyFont="1" applyFill="1" applyAlignment="1">
      <alignment horizontal="justify" vertical="top" wrapText="1"/>
    </xf>
    <xf numFmtId="0" fontId="14" fillId="0" borderId="0" xfId="0" applyFont="1" applyFill="1" applyAlignment="1">
      <alignment/>
    </xf>
    <xf numFmtId="2" fontId="2" fillId="0" borderId="0" xfId="0" applyNumberFormat="1" applyFont="1" applyFill="1" applyBorder="1" applyAlignment="1">
      <alignment vertical="center" wrapText="1"/>
    </xf>
    <xf numFmtId="0" fontId="2" fillId="0" borderId="0" xfId="0" applyFont="1" applyFill="1" applyBorder="1" applyAlignment="1">
      <alignment horizontal="center" wrapText="1"/>
    </xf>
    <xf numFmtId="0" fontId="2" fillId="0" borderId="0" xfId="0" applyNumberFormat="1" applyFont="1" applyFill="1" applyBorder="1" applyAlignment="1">
      <alignment horizontal="center" wrapText="1"/>
    </xf>
    <xf numFmtId="0" fontId="23" fillId="0" borderId="0" xfId="0" applyFont="1" applyAlignment="1">
      <alignment horizontal="center" vertical="top" wrapText="1"/>
    </xf>
    <xf numFmtId="0" fontId="25" fillId="0" borderId="0" xfId="0" applyFont="1" applyFill="1" applyAlignment="1">
      <alignment horizontal="center" vertical="top" wrapText="1"/>
    </xf>
    <xf numFmtId="0" fontId="24" fillId="0" borderId="0" xfId="0" applyFont="1" applyAlignment="1">
      <alignment horizontal="center" vertical="top" wrapText="1"/>
    </xf>
    <xf numFmtId="0" fontId="2" fillId="0" borderId="0" xfId="0" applyFont="1" applyFill="1" applyBorder="1" applyAlignment="1">
      <alignment horizontal="left" vertical="top" wrapText="1"/>
    </xf>
    <xf numFmtId="49" fontId="2" fillId="0" borderId="0" xfId="0" applyNumberFormat="1" applyFont="1" applyFill="1" applyBorder="1" applyAlignment="1">
      <alignment horizontal="left" vertical="top" wrapText="1"/>
    </xf>
    <xf numFmtId="0" fontId="57" fillId="0" borderId="0" xfId="61" applyFont="1" applyFill="1" applyBorder="1" applyAlignment="1">
      <alignment horizontal="left" vertical="top" wrapText="1" shrinkToFit="1"/>
      <protection/>
    </xf>
    <xf numFmtId="0" fontId="4" fillId="0" borderId="0" xfId="61" applyFont="1" applyFill="1" applyBorder="1" applyAlignment="1">
      <alignment horizontal="left" vertical="top" wrapText="1" shrinkToFit="1"/>
      <protection/>
    </xf>
    <xf numFmtId="0" fontId="4" fillId="0" borderId="0" xfId="0" applyFont="1" applyFill="1" applyBorder="1" applyAlignment="1">
      <alignment horizontal="left" vertical="top" wrapText="1" shrinkToFit="1"/>
    </xf>
    <xf numFmtId="0" fontId="2" fillId="18" borderId="0" xfId="0" applyFont="1" applyFill="1" applyBorder="1" applyAlignment="1">
      <alignment horizontal="left" vertical="top" wrapText="1"/>
    </xf>
    <xf numFmtId="0" fontId="2" fillId="18" borderId="0" xfId="0" applyFont="1" applyFill="1" applyBorder="1" applyAlignment="1">
      <alignment horizontal="center" vertical="top" wrapText="1"/>
    </xf>
    <xf numFmtId="0" fontId="2" fillId="18" borderId="0" xfId="0" applyFont="1" applyFill="1" applyBorder="1" applyAlignment="1">
      <alignment horizontal="right" vertical="top" wrapText="1"/>
    </xf>
    <xf numFmtId="4" fontId="2" fillId="0" borderId="0" xfId="64" applyNumberFormat="1" applyFont="1" applyFill="1" applyBorder="1" applyAlignment="1">
      <alignment horizontal="left" vertical="top" wrapText="1"/>
      <protection/>
    </xf>
    <xf numFmtId="4" fontId="2" fillId="0" borderId="0" xfId="64" applyNumberFormat="1" applyFont="1" applyFill="1" applyBorder="1" applyAlignment="1">
      <alignment horizontal="center" vertical="top" wrapText="1"/>
      <protection/>
    </xf>
    <xf numFmtId="4" fontId="2" fillId="0" borderId="0" xfId="64" applyNumberFormat="1" applyFont="1" applyFill="1" applyBorder="1" applyAlignment="1">
      <alignment horizontal="right" vertical="top" wrapText="1"/>
      <protection/>
    </xf>
    <xf numFmtId="4" fontId="2" fillId="0" borderId="0" xfId="64" applyNumberFormat="1" applyFont="1" applyFill="1" applyBorder="1" applyAlignment="1">
      <alignment vertical="top" wrapText="1"/>
      <protection/>
    </xf>
    <xf numFmtId="0" fontId="2" fillId="0" borderId="0" xfId="0" applyNumberFormat="1" applyFont="1" applyFill="1" applyBorder="1" applyAlignment="1">
      <alignment horizontal="left" vertical="top" wrapText="1"/>
    </xf>
    <xf numFmtId="4" fontId="4" fillId="0" borderId="0" xfId="0" applyNumberFormat="1" applyFont="1" applyFill="1" applyBorder="1" applyAlignment="1">
      <alignment horizontal="left" vertical="top" wrapText="1" shrinkToFit="1"/>
    </xf>
    <xf numFmtId="4" fontId="2" fillId="0" borderId="0" xfId="64" applyNumberFormat="1" applyFont="1" applyFill="1" applyBorder="1" applyAlignment="1">
      <alignment horizontal="left" vertical="top"/>
      <protection/>
    </xf>
    <xf numFmtId="0" fontId="2" fillId="0" borderId="0" xfId="0" applyFont="1" applyFill="1" applyBorder="1" applyAlignment="1">
      <alignment horizontal="right" vertical="top" wrapText="1"/>
    </xf>
    <xf numFmtId="0" fontId="3" fillId="19" borderId="17" xfId="0" applyFont="1" applyFill="1" applyBorder="1" applyAlignment="1">
      <alignment horizontal="center" vertical="top"/>
    </xf>
    <xf numFmtId="0" fontId="3" fillId="19" borderId="18" xfId="0" applyFont="1" applyFill="1" applyBorder="1" applyAlignment="1">
      <alignment horizontal="center" vertical="top"/>
    </xf>
    <xf numFmtId="0" fontId="3" fillId="19" borderId="19" xfId="0" applyFont="1" applyFill="1" applyBorder="1" applyAlignment="1">
      <alignment horizontal="center" vertical="top"/>
    </xf>
    <xf numFmtId="49" fontId="3" fillId="0" borderId="20" xfId="0" applyNumberFormat="1" applyFont="1" applyBorder="1" applyAlignment="1">
      <alignment vertical="top"/>
    </xf>
    <xf numFmtId="0" fontId="0" fillId="0" borderId="21" xfId="0" applyBorder="1" applyAlignment="1">
      <alignment vertical="top"/>
    </xf>
  </cellXfs>
  <cellStyles count="6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3" xfId="35"/>
    <cellStyle name="Comma 3 2" xfId="36"/>
    <cellStyle name="Comma 5" xfId="37"/>
    <cellStyle name="Dobro" xfId="38"/>
    <cellStyle name="Excel Built-in Normal" xfId="39"/>
    <cellStyle name="Hyperlink" xfId="40"/>
    <cellStyle name="Isticanje1" xfId="41"/>
    <cellStyle name="Isticanje2" xfId="42"/>
    <cellStyle name="Isticanje3" xfId="43"/>
    <cellStyle name="Isticanje4" xfId="44"/>
    <cellStyle name="Isticanje5" xfId="45"/>
    <cellStyle name="Isticanje6" xfId="46"/>
    <cellStyle name="Izlaz" xfId="47"/>
    <cellStyle name="Izračun" xfId="48"/>
    <cellStyle name="Loše" xfId="49"/>
    <cellStyle name="merge 10" xfId="50"/>
    <cellStyle name="merge 7" xfId="51"/>
    <cellStyle name="Naslov" xfId="52"/>
    <cellStyle name="Naslov 1" xfId="53"/>
    <cellStyle name="Naslov 2" xfId="54"/>
    <cellStyle name="Naslov 3" xfId="55"/>
    <cellStyle name="Naslov 4" xfId="56"/>
    <cellStyle name="Neutralno" xfId="57"/>
    <cellStyle name="Normal 2" xfId="58"/>
    <cellStyle name="Normal 2 2" xfId="59"/>
    <cellStyle name="Normal 3" xfId="60"/>
    <cellStyle name="Normal 4" xfId="61"/>
    <cellStyle name="Normal 5" xfId="62"/>
    <cellStyle name="Normal 6" xfId="63"/>
    <cellStyle name="Normal_ponder" xfId="64"/>
    <cellStyle name="Normal_ponder 4" xfId="65"/>
    <cellStyle name="Normal_ŠIŠIĆEVA-VRV" xfId="66"/>
    <cellStyle name="Normal_TROSKOVNIK-revizija2" xfId="67"/>
    <cellStyle name="Normal_TROŠKOVNIK - KAM - ŽUTO" xfId="68"/>
    <cellStyle name="Obično 5" xfId="69"/>
    <cellStyle name="Percent" xfId="70"/>
    <cellStyle name="Povezana ćelija" xfId="71"/>
    <cellStyle name="Followed Hyperlink" xfId="72"/>
    <cellStyle name="Provjera ćelije" xfId="73"/>
    <cellStyle name="Style 1" xfId="74"/>
    <cellStyle name="Tekst objašnjenja" xfId="75"/>
    <cellStyle name="Tekst upozorenja" xfId="76"/>
    <cellStyle name="Ukupni zbroj" xfId="77"/>
    <cellStyle name="Unos" xfId="78"/>
    <cellStyle name="Currency" xfId="79"/>
    <cellStyle name="Currency [0]" xfId="80"/>
    <cellStyle name="Comma" xfId="81"/>
    <cellStyle name="Comma [0]"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4:I31"/>
  <sheetViews>
    <sheetView zoomScalePageLayoutView="0" workbookViewId="0" topLeftCell="A1">
      <selection activeCell="A23" sqref="A23:F23"/>
    </sheetView>
  </sheetViews>
  <sheetFormatPr defaultColWidth="9.00390625" defaultRowHeight="12.75"/>
  <cols>
    <col min="1" max="1" width="11.25390625" style="7" customWidth="1"/>
    <col min="2" max="2" width="12.875" style="7" customWidth="1"/>
    <col min="3" max="3" width="13.875" style="7" customWidth="1"/>
    <col min="4" max="4" width="13.75390625" style="7" customWidth="1"/>
    <col min="5" max="5" width="9.125" style="7" customWidth="1"/>
    <col min="6" max="6" width="23.25390625" style="7" customWidth="1"/>
    <col min="7" max="7" width="15.00390625" style="7" customWidth="1"/>
    <col min="8" max="16384" width="9.125" style="7" customWidth="1"/>
  </cols>
  <sheetData>
    <row r="1" ht="12.75" customHeight="1"/>
    <row r="2" ht="12.75"/>
    <row r="3" ht="12.75"/>
    <row r="4" ht="13.5">
      <c r="F4" s="292" t="s">
        <v>0</v>
      </c>
    </row>
    <row r="5" spans="1:9" ht="13.5">
      <c r="A5" s="293"/>
      <c r="B5" s="293"/>
      <c r="C5" s="293"/>
      <c r="D5" s="293"/>
      <c r="E5" s="293"/>
      <c r="F5" s="293"/>
      <c r="G5" s="239"/>
      <c r="H5" s="8"/>
      <c r="I5" s="8"/>
    </row>
    <row r="6" spans="7:9" ht="12.75">
      <c r="G6" s="8"/>
      <c r="H6" s="8"/>
      <c r="I6" s="8"/>
    </row>
    <row r="7" spans="1:9" ht="12.75">
      <c r="A7" s="294"/>
      <c r="B7" s="295"/>
      <c r="C7" s="296"/>
      <c r="D7" s="297"/>
      <c r="E7" s="298"/>
      <c r="F7" s="299"/>
      <c r="G7" s="8"/>
      <c r="H7" s="8"/>
      <c r="I7" s="8"/>
    </row>
    <row r="8" spans="1:6" ht="13.5">
      <c r="A8" s="294"/>
      <c r="B8" s="295"/>
      <c r="C8" s="296"/>
      <c r="D8" s="297"/>
      <c r="E8" s="298"/>
      <c r="F8" s="299"/>
    </row>
    <row r="9" spans="1:6" ht="12.75">
      <c r="A9" s="384" t="s">
        <v>1</v>
      </c>
      <c r="B9" s="384"/>
      <c r="C9" s="384"/>
      <c r="D9" s="384"/>
      <c r="E9" s="384"/>
      <c r="F9" s="384"/>
    </row>
    <row r="10" spans="1:6" ht="14.25" customHeight="1">
      <c r="A10" s="384"/>
      <c r="B10" s="384"/>
      <c r="C10" s="384"/>
      <c r="D10" s="384"/>
      <c r="E10" s="384"/>
      <c r="F10" s="384"/>
    </row>
    <row r="11" spans="1:6" ht="51.75" customHeight="1">
      <c r="A11" s="386" t="s">
        <v>2</v>
      </c>
      <c r="B11" s="386"/>
      <c r="C11" s="386"/>
      <c r="D11" s="386"/>
      <c r="E11" s="386"/>
      <c r="F11" s="386"/>
    </row>
    <row r="12" spans="1:6" ht="16.5">
      <c r="A12" s="2"/>
      <c r="B12" s="2"/>
      <c r="C12" s="2"/>
      <c r="D12" s="2"/>
      <c r="E12" s="2"/>
      <c r="F12" s="2"/>
    </row>
    <row r="13" spans="1:6" ht="16.5">
      <c r="A13" s="2"/>
      <c r="B13" s="2"/>
      <c r="C13" s="2"/>
      <c r="D13" s="2"/>
      <c r="E13" s="2"/>
      <c r="F13" s="2"/>
    </row>
    <row r="14" spans="1:6" ht="16.5">
      <c r="A14" s="384" t="s">
        <v>3</v>
      </c>
      <c r="B14" s="384"/>
      <c r="C14" s="384"/>
      <c r="D14" s="384"/>
      <c r="E14" s="384"/>
      <c r="F14" s="384"/>
    </row>
    <row r="15" spans="1:6" ht="16.5">
      <c r="A15" s="2"/>
      <c r="B15" s="2"/>
      <c r="C15" s="2"/>
      <c r="D15" s="2"/>
      <c r="E15" s="2"/>
      <c r="F15" s="2"/>
    </row>
    <row r="16" spans="1:6" ht="16.5">
      <c r="A16" s="386" t="s">
        <v>4</v>
      </c>
      <c r="B16" s="386"/>
      <c r="C16" s="386"/>
      <c r="D16" s="386"/>
      <c r="E16" s="386"/>
      <c r="F16" s="386"/>
    </row>
    <row r="17" spans="1:6" ht="38.25" customHeight="1">
      <c r="A17" s="386" t="s">
        <v>5</v>
      </c>
      <c r="B17" s="386"/>
      <c r="C17" s="386"/>
      <c r="D17" s="386"/>
      <c r="E17" s="386"/>
      <c r="F17" s="386"/>
    </row>
    <row r="18" spans="1:6" ht="16.5">
      <c r="A18" s="2"/>
      <c r="B18" s="2"/>
      <c r="C18" s="2"/>
      <c r="D18" s="2"/>
      <c r="E18" s="2"/>
      <c r="F18" s="2"/>
    </row>
    <row r="19" spans="1:6" ht="16.5">
      <c r="A19" s="2"/>
      <c r="B19" s="2"/>
      <c r="C19" s="2"/>
      <c r="D19" s="2"/>
      <c r="E19" s="2"/>
      <c r="F19" s="2"/>
    </row>
    <row r="20" spans="1:6" ht="16.5">
      <c r="A20" s="384" t="s">
        <v>6</v>
      </c>
      <c r="B20" s="384"/>
      <c r="C20" s="384"/>
      <c r="D20" s="384"/>
      <c r="E20" s="384"/>
      <c r="F20" s="384"/>
    </row>
    <row r="21" spans="1:6" ht="16.5">
      <c r="A21" s="2"/>
      <c r="B21" s="2"/>
      <c r="C21" s="2"/>
      <c r="D21" s="2"/>
      <c r="E21" s="2"/>
      <c r="F21" s="2"/>
    </row>
    <row r="22" spans="1:6" ht="16.5">
      <c r="A22" s="384" t="s">
        <v>7</v>
      </c>
      <c r="B22" s="384"/>
      <c r="C22" s="384"/>
      <c r="D22" s="384"/>
      <c r="E22" s="384"/>
      <c r="F22" s="384"/>
    </row>
    <row r="23" spans="1:6" ht="16.5">
      <c r="A23" s="384"/>
      <c r="B23" s="384"/>
      <c r="C23" s="384"/>
      <c r="D23" s="384"/>
      <c r="E23" s="384"/>
      <c r="F23" s="384"/>
    </row>
    <row r="24" spans="1:6" ht="16.5">
      <c r="A24" s="2"/>
      <c r="B24" s="2"/>
      <c r="C24" s="2"/>
      <c r="D24" s="2"/>
      <c r="E24" s="2"/>
      <c r="F24" s="2"/>
    </row>
    <row r="25" spans="1:6" ht="16.5">
      <c r="A25" s="2"/>
      <c r="B25" s="2"/>
      <c r="C25" s="2"/>
      <c r="D25" s="2"/>
      <c r="E25" s="2"/>
      <c r="F25" s="2"/>
    </row>
    <row r="26" spans="1:6" ht="16.5">
      <c r="A26" s="2"/>
      <c r="B26" s="2"/>
      <c r="C26" s="2"/>
      <c r="D26" s="2"/>
      <c r="E26" s="2"/>
      <c r="F26" s="2"/>
    </row>
    <row r="27" spans="1:6" ht="16.5">
      <c r="A27" s="2"/>
      <c r="B27" s="2"/>
      <c r="C27" s="2"/>
      <c r="D27" s="2"/>
      <c r="E27" s="2"/>
      <c r="F27" s="2"/>
    </row>
    <row r="28" spans="1:6" ht="16.5">
      <c r="A28" s="2"/>
      <c r="B28" s="2"/>
      <c r="C28" s="2"/>
      <c r="D28" s="2"/>
      <c r="E28" s="2"/>
      <c r="F28" s="2"/>
    </row>
    <row r="29" spans="1:6" ht="18">
      <c r="A29" s="385" t="s">
        <v>8</v>
      </c>
      <c r="B29" s="385"/>
      <c r="C29" s="385"/>
      <c r="D29" s="385"/>
      <c r="E29" s="385"/>
      <c r="F29" s="385"/>
    </row>
    <row r="30" spans="1:6" ht="16.5">
      <c r="A30" s="2"/>
      <c r="B30" s="2"/>
      <c r="C30" s="2"/>
      <c r="D30" s="2"/>
      <c r="E30" s="2"/>
      <c r="F30" s="2"/>
    </row>
    <row r="31" spans="1:4" ht="12.75">
      <c r="A31" s="3"/>
      <c r="B31" s="4"/>
      <c r="C31" s="5"/>
      <c r="D31" s="6"/>
    </row>
  </sheetData>
  <sheetProtection/>
  <mergeCells count="9">
    <mergeCell ref="A23:F23"/>
    <mergeCell ref="A29:F29"/>
    <mergeCell ref="A9:F10"/>
    <mergeCell ref="A11:F11"/>
    <mergeCell ref="A14:F14"/>
    <mergeCell ref="A16:F16"/>
    <mergeCell ref="A17:F17"/>
    <mergeCell ref="A20:F20"/>
    <mergeCell ref="A22:F22"/>
  </mergeCells>
  <printOptions/>
  <pageMargins left="0.75" right="0.75" top="1" bottom="1" header="0.5" footer="0.5"/>
  <pageSetup horizontalDpi="300" verticalDpi="300" orientation="portrait" paperSize="9"/>
  <legacyDrawing r:id="rId3"/>
  <oleObjects>
    <oleObject progId="MSDraw" shapeId="2" r:id="rId1"/>
    <oleObject progId="AutoCAD.Drawing.18" shapeId="7" r:id="rId2"/>
  </oleObjects>
</worksheet>
</file>

<file path=xl/worksheets/sheet10.xml><?xml version="1.0" encoding="utf-8"?>
<worksheet xmlns="http://schemas.openxmlformats.org/spreadsheetml/2006/main" xmlns:r="http://schemas.openxmlformats.org/officeDocument/2006/relationships">
  <dimension ref="A1:F7"/>
  <sheetViews>
    <sheetView tabSelected="1" zoomScalePageLayoutView="0" workbookViewId="0" topLeftCell="A1">
      <selection activeCell="B10" sqref="B10"/>
    </sheetView>
  </sheetViews>
  <sheetFormatPr defaultColWidth="9.00390625" defaultRowHeight="12.75"/>
  <cols>
    <col min="1" max="1" width="5.00390625" style="0" customWidth="1"/>
    <col min="2" max="2" width="20.375" style="0" customWidth="1"/>
    <col min="3" max="3" width="14.375" style="0" customWidth="1"/>
    <col min="4" max="4" width="7.375" style="0" customWidth="1"/>
    <col min="5" max="5" width="12.125" style="0" customWidth="1"/>
    <col min="6" max="6" width="16.00390625" style="0" customWidth="1"/>
  </cols>
  <sheetData>
    <row r="1" spans="1:6" ht="25.5">
      <c r="A1" s="64" t="s">
        <v>11</v>
      </c>
      <c r="B1" s="306" t="s">
        <v>12</v>
      </c>
      <c r="C1" s="65" t="s">
        <v>13</v>
      </c>
      <c r="D1" s="65" t="s">
        <v>14</v>
      </c>
      <c r="E1" s="65" t="s">
        <v>15</v>
      </c>
      <c r="F1" s="65" t="s">
        <v>16</v>
      </c>
    </row>
    <row r="2" spans="1:6" ht="12.75">
      <c r="A2" s="66">
        <v>1</v>
      </c>
      <c r="B2" s="306">
        <f>+A2+1</f>
        <v>2</v>
      </c>
      <c r="C2" s="67">
        <v>3</v>
      </c>
      <c r="D2" s="68">
        <f>+C2+1</f>
        <v>4</v>
      </c>
      <c r="E2" s="68">
        <v>5</v>
      </c>
      <c r="F2" s="67">
        <f>+E2+1</f>
        <v>6</v>
      </c>
    </row>
    <row r="3" spans="1:6" ht="12.75">
      <c r="A3" s="66"/>
      <c r="B3" s="306"/>
      <c r="C3" s="67"/>
      <c r="D3" s="68"/>
      <c r="E3" s="68"/>
      <c r="F3" s="67"/>
    </row>
    <row r="4" spans="1:6" ht="25.5">
      <c r="A4" s="69">
        <v>1</v>
      </c>
      <c r="B4" s="381" t="s">
        <v>573</v>
      </c>
      <c r="C4" s="382" t="s">
        <v>48</v>
      </c>
      <c r="D4" s="383">
        <v>1</v>
      </c>
      <c r="E4" s="73"/>
      <c r="F4" s="73"/>
    </row>
    <row r="5" spans="1:6" ht="12.75">
      <c r="A5" s="74"/>
      <c r="B5" s="320"/>
      <c r="C5" s="57"/>
      <c r="D5" s="57"/>
      <c r="E5" s="59"/>
      <c r="F5" s="59"/>
    </row>
    <row r="6" spans="1:6" ht="12.75">
      <c r="A6" s="56"/>
      <c r="B6" s="321"/>
      <c r="C6" s="57"/>
      <c r="D6" s="57"/>
      <c r="E6" s="59"/>
      <c r="F6" s="59"/>
    </row>
    <row r="7" spans="1:6" ht="12.75">
      <c r="A7" s="94"/>
      <c r="B7" s="1"/>
      <c r="C7" s="149"/>
      <c r="D7" s="149"/>
      <c r="E7" s="149"/>
      <c r="F7" s="149"/>
    </row>
  </sheetData>
  <sheetProtection/>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G25"/>
  <sheetViews>
    <sheetView zoomScalePageLayoutView="0" workbookViewId="0" topLeftCell="A1">
      <selection activeCell="F2" sqref="F2"/>
    </sheetView>
  </sheetViews>
  <sheetFormatPr defaultColWidth="9.00390625" defaultRowHeight="12.75"/>
  <cols>
    <col min="1" max="1" width="5.875" style="3" customWidth="1"/>
    <col min="2" max="2" width="40.125" style="4" customWidth="1"/>
    <col min="3" max="3" width="7.125" style="5" customWidth="1"/>
    <col min="4" max="4" width="8.375" style="6" customWidth="1"/>
    <col min="5" max="5" width="11.875" style="7" customWidth="1"/>
    <col min="6" max="6" width="14.75390625" style="7" customWidth="1"/>
    <col min="7" max="7" width="9.125" style="8" customWidth="1"/>
    <col min="8" max="16384" width="9.125" style="7" customWidth="1"/>
  </cols>
  <sheetData>
    <row r="1" spans="1:7" ht="12.75">
      <c r="A1" s="403" t="s">
        <v>544</v>
      </c>
      <c r="B1" s="404"/>
      <c r="C1" s="404"/>
      <c r="D1" s="404"/>
      <c r="E1" s="404"/>
      <c r="F1" s="405"/>
      <c r="G1" s="7"/>
    </row>
    <row r="2" spans="1:7" ht="12.75">
      <c r="A2" s="9" t="s">
        <v>545</v>
      </c>
      <c r="B2" s="10"/>
      <c r="C2" s="11"/>
      <c r="D2" s="12"/>
      <c r="E2" s="13" t="s">
        <v>546</v>
      </c>
      <c r="F2" s="14"/>
      <c r="G2" s="7"/>
    </row>
    <row r="3" spans="1:7" ht="12.75">
      <c r="A3" s="15"/>
      <c r="B3" s="16"/>
      <c r="C3" s="17"/>
      <c r="D3" s="18"/>
      <c r="E3" s="19"/>
      <c r="F3" s="20"/>
      <c r="G3" s="7"/>
    </row>
    <row r="4" spans="1:7" ht="12.75">
      <c r="A4" s="15" t="s">
        <v>547</v>
      </c>
      <c r="B4" s="16"/>
      <c r="C4" s="17"/>
      <c r="D4" s="21"/>
      <c r="E4" s="19" t="s">
        <v>546</v>
      </c>
      <c r="F4" s="20"/>
      <c r="G4" s="7"/>
    </row>
    <row r="5" spans="1:7" ht="12.75">
      <c r="A5" s="15"/>
      <c r="B5" s="16"/>
      <c r="C5" s="17"/>
      <c r="D5" s="18"/>
      <c r="E5" s="22"/>
      <c r="F5" s="20"/>
      <c r="G5" s="7"/>
    </row>
    <row r="6" spans="1:7" ht="12.75">
      <c r="A6" s="15" t="s">
        <v>548</v>
      </c>
      <c r="B6" s="16"/>
      <c r="C6" s="17"/>
      <c r="D6" s="18"/>
      <c r="E6" s="19" t="s">
        <v>546</v>
      </c>
      <c r="F6" s="20"/>
      <c r="G6" s="7"/>
    </row>
    <row r="7" spans="1:7" ht="12.75">
      <c r="A7" s="23"/>
      <c r="B7" s="24"/>
      <c r="C7" s="25"/>
      <c r="D7" s="26"/>
      <c r="E7" s="27"/>
      <c r="F7" s="20"/>
      <c r="G7" s="7"/>
    </row>
    <row r="8" spans="1:7" ht="12.75">
      <c r="A8" s="15" t="s">
        <v>549</v>
      </c>
      <c r="B8" s="24"/>
      <c r="C8" s="25"/>
      <c r="D8" s="26"/>
      <c r="E8" s="27" t="s">
        <v>546</v>
      </c>
      <c r="F8" s="20"/>
      <c r="G8" s="7"/>
    </row>
    <row r="9" spans="1:7" ht="12.75">
      <c r="A9" s="23"/>
      <c r="B9" s="24"/>
      <c r="C9" s="25"/>
      <c r="D9" s="26"/>
      <c r="E9" s="27"/>
      <c r="F9" s="28"/>
      <c r="G9" s="7"/>
    </row>
    <row r="10" spans="1:7" ht="12.75">
      <c r="A10" s="23" t="s">
        <v>550</v>
      </c>
      <c r="B10" s="24"/>
      <c r="C10" s="25"/>
      <c r="D10" s="26"/>
      <c r="E10" s="27" t="s">
        <v>546</v>
      </c>
      <c r="F10" s="28"/>
      <c r="G10" s="7"/>
    </row>
    <row r="11" spans="1:7" ht="12.75">
      <c r="A11" s="23"/>
      <c r="B11" s="24"/>
      <c r="C11" s="25"/>
      <c r="D11" s="26"/>
      <c r="E11" s="27"/>
      <c r="F11" s="28"/>
      <c r="G11" s="7"/>
    </row>
    <row r="12" spans="1:7" ht="12.75">
      <c r="A12" s="23" t="s">
        <v>551</v>
      </c>
      <c r="B12" s="24"/>
      <c r="C12" s="25"/>
      <c r="D12" s="26"/>
      <c r="E12" s="27" t="s">
        <v>546</v>
      </c>
      <c r="F12" s="28"/>
      <c r="G12" s="7"/>
    </row>
    <row r="13" spans="1:7" ht="12.75">
      <c r="A13" s="23"/>
      <c r="B13" s="24"/>
      <c r="C13" s="25"/>
      <c r="D13" s="26"/>
      <c r="E13" s="27"/>
      <c r="F13" s="28"/>
      <c r="G13" s="7"/>
    </row>
    <row r="14" spans="1:7" ht="12.75">
      <c r="A14" s="23" t="s">
        <v>552</v>
      </c>
      <c r="B14" s="24"/>
      <c r="C14" s="25"/>
      <c r="D14" s="26"/>
      <c r="E14" s="27" t="s">
        <v>546</v>
      </c>
      <c r="F14" s="28"/>
      <c r="G14" s="7"/>
    </row>
    <row r="15" spans="1:7" ht="12.75">
      <c r="A15" s="23"/>
      <c r="B15" s="24"/>
      <c r="C15" s="25"/>
      <c r="D15" s="26"/>
      <c r="E15" s="27"/>
      <c r="F15" s="28"/>
      <c r="G15" s="7"/>
    </row>
    <row r="16" spans="1:7" ht="12.75">
      <c r="A16" s="406" t="s">
        <v>574</v>
      </c>
      <c r="B16" s="407"/>
      <c r="C16" s="25"/>
      <c r="D16" s="26"/>
      <c r="E16" s="27" t="s">
        <v>546</v>
      </c>
      <c r="F16" s="28"/>
      <c r="G16" s="7"/>
    </row>
    <row r="17" spans="1:7" ht="13.5" thickBot="1">
      <c r="A17" s="29"/>
      <c r="B17" s="30"/>
      <c r="C17" s="31"/>
      <c r="D17" s="32"/>
      <c r="E17" s="33"/>
      <c r="F17" s="34"/>
      <c r="G17" s="7"/>
    </row>
    <row r="18" spans="1:7" ht="13.5" thickTop="1">
      <c r="A18" s="35"/>
      <c r="B18" s="10"/>
      <c r="C18" s="11"/>
      <c r="D18" s="12"/>
      <c r="E18" s="36"/>
      <c r="F18" s="14"/>
      <c r="G18" s="7"/>
    </row>
    <row r="19" spans="1:7" ht="13.5" thickBot="1">
      <c r="A19" s="37"/>
      <c r="B19" s="30"/>
      <c r="C19" s="31"/>
      <c r="D19" s="32"/>
      <c r="E19" s="38" t="s">
        <v>553</v>
      </c>
      <c r="F19" s="39">
        <f>SUM(F2:F14)</f>
        <v>0</v>
      </c>
      <c r="G19" s="7"/>
    </row>
    <row r="20" spans="1:7" ht="12.75">
      <c r="A20" s="40"/>
      <c r="B20" s="41"/>
      <c r="C20" s="42"/>
      <c r="D20" s="43"/>
      <c r="E20" s="44"/>
      <c r="F20" s="45"/>
      <c r="G20" s="7"/>
    </row>
    <row r="21" spans="1:7" ht="12.75">
      <c r="A21" s="46"/>
      <c r="B21" s="47"/>
      <c r="C21" s="48"/>
      <c r="D21" s="49"/>
      <c r="E21" s="50" t="s">
        <v>554</v>
      </c>
      <c r="F21" s="51"/>
      <c r="G21" s="7"/>
    </row>
    <row r="22" spans="1:7" ht="12.75">
      <c r="A22" s="35"/>
      <c r="B22" s="10"/>
      <c r="C22" s="11"/>
      <c r="D22" s="12"/>
      <c r="E22" s="13"/>
      <c r="F22" s="14"/>
      <c r="G22" s="7"/>
    </row>
    <row r="23" spans="1:7" ht="12.75">
      <c r="A23" s="37"/>
      <c r="B23" s="30"/>
      <c r="C23" s="31"/>
      <c r="D23" s="32"/>
      <c r="E23" s="38" t="s">
        <v>555</v>
      </c>
      <c r="F23" s="39">
        <f>F19*1.25</f>
        <v>0</v>
      </c>
      <c r="G23" s="7"/>
    </row>
    <row r="24" spans="2:7" ht="12.75">
      <c r="B24" s="52"/>
      <c r="D24" s="53"/>
      <c r="G24" s="7"/>
    </row>
    <row r="25" spans="1:7" ht="12.75">
      <c r="A25" s="54"/>
      <c r="D25" s="55"/>
      <c r="G25" s="7"/>
    </row>
  </sheetData>
  <sheetProtection/>
  <mergeCells count="2">
    <mergeCell ref="A1:F1"/>
    <mergeCell ref="A16:B1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208"/>
  <sheetViews>
    <sheetView zoomScalePageLayoutView="0" workbookViewId="0" topLeftCell="A1">
      <selection activeCell="A3" sqref="A3:H18"/>
    </sheetView>
  </sheetViews>
  <sheetFormatPr defaultColWidth="9.00390625" defaultRowHeight="12.75"/>
  <cols>
    <col min="1" max="1" width="7.00390625" style="227" customWidth="1"/>
    <col min="2" max="2" width="45.375" style="327" customWidth="1"/>
    <col min="3" max="3" width="8.00390625" style="186" customWidth="1"/>
    <col min="4" max="4" width="7.625" style="188" customWidth="1"/>
    <col min="5" max="5" width="10.75390625" style="352" customWidth="1"/>
    <col min="6" max="6" width="12.625" style="352" customWidth="1"/>
    <col min="7" max="8" width="9.125" style="326" customWidth="1"/>
    <col min="9" max="16384" width="9.125" style="8" customWidth="1"/>
  </cols>
  <sheetData>
    <row r="1" spans="1:8" s="7" customFormat="1" ht="11.25" customHeight="1">
      <c r="A1" s="343"/>
      <c r="B1" s="124"/>
      <c r="C1" s="186"/>
      <c r="D1" s="344"/>
      <c r="E1" s="321"/>
      <c r="F1" s="345"/>
      <c r="G1" s="326"/>
      <c r="H1" s="318"/>
    </row>
    <row r="2" spans="1:8" s="7" customFormat="1" ht="12.75" customHeight="1">
      <c r="A2" s="290" t="s">
        <v>9</v>
      </c>
      <c r="B2" s="291"/>
      <c r="C2" s="291"/>
      <c r="D2" s="291"/>
      <c r="E2" s="291"/>
      <c r="F2" s="291"/>
      <c r="G2" s="291"/>
      <c r="H2" s="291"/>
    </row>
    <row r="3" spans="1:8" s="7" customFormat="1" ht="12.75" customHeight="1">
      <c r="A3" s="388" t="s">
        <v>568</v>
      </c>
      <c r="B3" s="388"/>
      <c r="C3" s="388"/>
      <c r="D3" s="388"/>
      <c r="E3" s="388"/>
      <c r="F3" s="388"/>
      <c r="G3" s="388"/>
      <c r="H3" s="388"/>
    </row>
    <row r="4" spans="1:8" s="7" customFormat="1" ht="12.75" customHeight="1">
      <c r="A4" s="388"/>
      <c r="B4" s="388"/>
      <c r="C4" s="388"/>
      <c r="D4" s="388"/>
      <c r="E4" s="388"/>
      <c r="F4" s="388"/>
      <c r="G4" s="388"/>
      <c r="H4" s="388"/>
    </row>
    <row r="5" spans="1:8" s="7" customFormat="1" ht="12.75">
      <c r="A5" s="388"/>
      <c r="B5" s="388"/>
      <c r="C5" s="388"/>
      <c r="D5" s="388"/>
      <c r="E5" s="388"/>
      <c r="F5" s="388"/>
      <c r="G5" s="388"/>
      <c r="H5" s="388"/>
    </row>
    <row r="6" spans="1:8" s="7" customFormat="1" ht="12.75" customHeight="1">
      <c r="A6" s="388"/>
      <c r="B6" s="388"/>
      <c r="C6" s="388"/>
      <c r="D6" s="388"/>
      <c r="E6" s="388"/>
      <c r="F6" s="388"/>
      <c r="G6" s="388"/>
      <c r="H6" s="388"/>
    </row>
    <row r="7" spans="1:8" ht="12.75">
      <c r="A7" s="388"/>
      <c r="B7" s="388"/>
      <c r="C7" s="388"/>
      <c r="D7" s="388"/>
      <c r="E7" s="388"/>
      <c r="F7" s="388"/>
      <c r="G7" s="388"/>
      <c r="H7" s="388"/>
    </row>
    <row r="8" spans="1:8" ht="12.75">
      <c r="A8" s="388"/>
      <c r="B8" s="388"/>
      <c r="C8" s="388"/>
      <c r="D8" s="388"/>
      <c r="E8" s="388"/>
      <c r="F8" s="388"/>
      <c r="G8" s="388"/>
      <c r="H8" s="388"/>
    </row>
    <row r="9" spans="1:8" ht="12.75">
      <c r="A9" s="388"/>
      <c r="B9" s="388"/>
      <c r="C9" s="388"/>
      <c r="D9" s="388"/>
      <c r="E9" s="388"/>
      <c r="F9" s="388"/>
      <c r="G9" s="388"/>
      <c r="H9" s="388"/>
    </row>
    <row r="10" spans="1:8" ht="44.25" customHeight="1">
      <c r="A10" s="388"/>
      <c r="B10" s="388"/>
      <c r="C10" s="388"/>
      <c r="D10" s="388"/>
      <c r="E10" s="388"/>
      <c r="F10" s="388"/>
      <c r="G10" s="388"/>
      <c r="H10" s="388"/>
    </row>
    <row r="11" spans="1:8" ht="12.75">
      <c r="A11" s="388"/>
      <c r="B11" s="388"/>
      <c r="C11" s="388"/>
      <c r="D11" s="388"/>
      <c r="E11" s="388"/>
      <c r="F11" s="388"/>
      <c r="G11" s="388"/>
      <c r="H11" s="388"/>
    </row>
    <row r="12" spans="1:8" ht="45" customHeight="1">
      <c r="A12" s="388"/>
      <c r="B12" s="388"/>
      <c r="C12" s="388"/>
      <c r="D12" s="388"/>
      <c r="E12" s="388"/>
      <c r="F12" s="388"/>
      <c r="G12" s="388"/>
      <c r="H12" s="388"/>
    </row>
    <row r="13" spans="1:8" ht="12.75">
      <c r="A13" s="388"/>
      <c r="B13" s="388"/>
      <c r="C13" s="388"/>
      <c r="D13" s="388"/>
      <c r="E13" s="388"/>
      <c r="F13" s="388"/>
      <c r="G13" s="388"/>
      <c r="H13" s="388"/>
    </row>
    <row r="14" spans="1:8" ht="12.75">
      <c r="A14" s="388"/>
      <c r="B14" s="388"/>
      <c r="C14" s="388"/>
      <c r="D14" s="388"/>
      <c r="E14" s="388"/>
      <c r="F14" s="388"/>
      <c r="G14" s="388"/>
      <c r="H14" s="388"/>
    </row>
    <row r="15" spans="1:8" ht="12.75">
      <c r="A15" s="388"/>
      <c r="B15" s="388"/>
      <c r="C15" s="388"/>
      <c r="D15" s="388"/>
      <c r="E15" s="388"/>
      <c r="F15" s="388"/>
      <c r="G15" s="388"/>
      <c r="H15" s="388"/>
    </row>
    <row r="16" spans="1:8" ht="12.75">
      <c r="A16" s="388"/>
      <c r="B16" s="388"/>
      <c r="C16" s="388"/>
      <c r="D16" s="388"/>
      <c r="E16" s="388"/>
      <c r="F16" s="388"/>
      <c r="G16" s="388"/>
      <c r="H16" s="388"/>
    </row>
    <row r="17" spans="1:8" ht="12.75">
      <c r="A17" s="388"/>
      <c r="B17" s="388"/>
      <c r="C17" s="388"/>
      <c r="D17" s="388"/>
      <c r="E17" s="388"/>
      <c r="F17" s="388"/>
      <c r="G17" s="388"/>
      <c r="H17" s="388"/>
    </row>
    <row r="18" spans="1:8" ht="12.75">
      <c r="A18" s="388"/>
      <c r="B18" s="388"/>
      <c r="C18" s="388"/>
      <c r="D18" s="388"/>
      <c r="E18" s="388"/>
      <c r="F18" s="388"/>
      <c r="G18" s="388"/>
      <c r="H18" s="388"/>
    </row>
    <row r="19" spans="1:8" ht="12.75">
      <c r="A19" s="387" t="s">
        <v>10</v>
      </c>
      <c r="B19" s="387"/>
      <c r="C19" s="387"/>
      <c r="D19" s="387"/>
      <c r="E19" s="387"/>
      <c r="F19" s="387"/>
      <c r="G19" s="387"/>
      <c r="H19" s="387"/>
    </row>
    <row r="20" spans="1:8" s="175" customFormat="1" ht="12.75">
      <c r="A20" s="346"/>
      <c r="B20" s="331"/>
      <c r="C20" s="347"/>
      <c r="D20" s="348"/>
      <c r="E20" s="192"/>
      <c r="F20" s="193"/>
      <c r="G20" s="349"/>
      <c r="H20" s="349"/>
    </row>
    <row r="21" spans="1:8" s="175" customFormat="1" ht="12.75">
      <c r="A21" s="346"/>
      <c r="B21" s="332"/>
      <c r="C21" s="347"/>
      <c r="D21" s="348"/>
      <c r="E21" s="192"/>
      <c r="F21" s="193"/>
      <c r="G21" s="349"/>
      <c r="H21" s="349"/>
    </row>
    <row r="22" spans="1:8" s="175" customFormat="1" ht="12.75">
      <c r="A22" s="346"/>
      <c r="B22" s="332"/>
      <c r="C22" s="350"/>
      <c r="D22" s="350"/>
      <c r="E22" s="351"/>
      <c r="F22" s="352"/>
      <c r="G22" s="349"/>
      <c r="H22" s="349"/>
    </row>
    <row r="23" spans="1:8" s="175" customFormat="1" ht="12.75">
      <c r="A23" s="346"/>
      <c r="B23" s="332"/>
      <c r="C23" s="347"/>
      <c r="D23" s="348"/>
      <c r="E23" s="192"/>
      <c r="F23" s="193"/>
      <c r="G23" s="349"/>
      <c r="H23" s="349"/>
    </row>
    <row r="24" spans="1:8" s="175" customFormat="1" ht="12.75">
      <c r="A24" s="227"/>
      <c r="B24" s="181"/>
      <c r="C24" s="347"/>
      <c r="D24" s="348"/>
      <c r="E24" s="192"/>
      <c r="F24" s="193"/>
      <c r="G24" s="349"/>
      <c r="H24" s="349"/>
    </row>
    <row r="25" spans="1:8" s="176" customFormat="1" ht="12.75">
      <c r="A25" s="196"/>
      <c r="B25" s="197"/>
      <c r="C25" s="350"/>
      <c r="D25" s="350"/>
      <c r="E25" s="351"/>
      <c r="F25" s="352"/>
      <c r="G25" s="349"/>
      <c r="H25" s="353"/>
    </row>
    <row r="26" spans="1:8" s="176" customFormat="1" ht="12.75">
      <c r="A26" s="196"/>
      <c r="B26" s="197"/>
      <c r="C26" s="350"/>
      <c r="D26" s="350"/>
      <c r="E26" s="354"/>
      <c r="F26" s="354"/>
      <c r="G26" s="349"/>
      <c r="H26" s="353"/>
    </row>
    <row r="27" spans="1:8" s="176" customFormat="1" ht="12.75">
      <c r="A27" s="227"/>
      <c r="B27" s="355"/>
      <c r="C27" s="347"/>
      <c r="D27" s="348"/>
      <c r="E27" s="192"/>
      <c r="F27" s="193"/>
      <c r="G27" s="349"/>
      <c r="H27" s="353"/>
    </row>
    <row r="28" spans="1:8" s="176" customFormat="1" ht="12.75">
      <c r="A28" s="356"/>
      <c r="B28" s="355"/>
      <c r="C28" s="350"/>
      <c r="D28" s="350"/>
      <c r="E28" s="354"/>
      <c r="F28" s="354"/>
      <c r="G28" s="349"/>
      <c r="H28" s="353"/>
    </row>
    <row r="29" spans="1:8" s="176" customFormat="1" ht="12.75">
      <c r="A29" s="227"/>
      <c r="B29" s="355"/>
      <c r="C29" s="350"/>
      <c r="D29" s="350"/>
      <c r="E29" s="351"/>
      <c r="F29" s="352"/>
      <c r="G29" s="349"/>
      <c r="H29" s="353"/>
    </row>
    <row r="30" spans="1:8" s="176" customFormat="1" ht="12.75">
      <c r="A30" s="356"/>
      <c r="B30" s="355"/>
      <c r="C30" s="350"/>
      <c r="D30" s="350"/>
      <c r="E30" s="354"/>
      <c r="F30" s="354"/>
      <c r="G30" s="349"/>
      <c r="H30" s="353"/>
    </row>
    <row r="31" spans="1:8" s="176" customFormat="1" ht="12.75">
      <c r="A31" s="227"/>
      <c r="B31" s="355"/>
      <c r="C31" s="350"/>
      <c r="D31" s="350"/>
      <c r="E31" s="351"/>
      <c r="F31" s="352"/>
      <c r="G31" s="349"/>
      <c r="H31" s="353"/>
    </row>
    <row r="32" spans="1:8" s="176" customFormat="1" ht="12.75">
      <c r="A32" s="196"/>
      <c r="B32" s="197"/>
      <c r="C32" s="350"/>
      <c r="D32" s="350"/>
      <c r="E32" s="354"/>
      <c r="F32" s="354"/>
      <c r="G32" s="349"/>
      <c r="H32" s="353"/>
    </row>
    <row r="33" spans="1:8" s="176" customFormat="1" ht="12.75">
      <c r="A33" s="227"/>
      <c r="B33" s="197"/>
      <c r="C33" s="350"/>
      <c r="D33" s="350"/>
      <c r="E33" s="351"/>
      <c r="F33" s="352"/>
      <c r="G33" s="349"/>
      <c r="H33" s="353"/>
    </row>
    <row r="34" spans="1:8" s="176" customFormat="1" ht="12.75">
      <c r="A34" s="196"/>
      <c r="B34" s="197"/>
      <c r="C34" s="350"/>
      <c r="D34" s="350"/>
      <c r="E34" s="354"/>
      <c r="F34" s="354"/>
      <c r="G34" s="349"/>
      <c r="H34" s="353"/>
    </row>
    <row r="35" spans="1:8" s="175" customFormat="1" ht="12.75">
      <c r="A35" s="227"/>
      <c r="B35" s="181"/>
      <c r="C35" s="350"/>
      <c r="D35" s="350"/>
      <c r="E35" s="351"/>
      <c r="F35" s="352"/>
      <c r="G35" s="349"/>
      <c r="H35" s="349"/>
    </row>
    <row r="36" spans="1:8" s="175" customFormat="1" ht="12.75">
      <c r="A36" s="227"/>
      <c r="B36" s="181"/>
      <c r="C36" s="350"/>
      <c r="D36" s="350"/>
      <c r="E36" s="351"/>
      <c r="F36" s="352"/>
      <c r="G36" s="349"/>
      <c r="H36" s="349"/>
    </row>
    <row r="37" spans="1:8" s="175" customFormat="1" ht="12.75">
      <c r="A37" s="227"/>
      <c r="B37" s="181"/>
      <c r="C37" s="350"/>
      <c r="D37" s="350"/>
      <c r="E37" s="351"/>
      <c r="F37" s="352"/>
      <c r="G37" s="349"/>
      <c r="H37" s="349"/>
    </row>
    <row r="38" spans="1:8" s="175" customFormat="1" ht="12.75">
      <c r="A38" s="227"/>
      <c r="B38" s="202"/>
      <c r="C38" s="347"/>
      <c r="D38" s="348"/>
      <c r="E38" s="192"/>
      <c r="F38" s="193"/>
      <c r="G38" s="349"/>
      <c r="H38" s="349"/>
    </row>
    <row r="39" spans="1:8" s="175" customFormat="1" ht="12.75">
      <c r="A39" s="227"/>
      <c r="B39" s="181"/>
      <c r="C39" s="350"/>
      <c r="D39" s="350"/>
      <c r="E39" s="351"/>
      <c r="F39" s="352"/>
      <c r="G39" s="349"/>
      <c r="H39" s="349"/>
    </row>
    <row r="40" spans="1:8" s="175" customFormat="1" ht="12.75">
      <c r="A40" s="227"/>
      <c r="B40" s="181"/>
      <c r="C40" s="350"/>
      <c r="D40" s="350"/>
      <c r="E40" s="351"/>
      <c r="F40" s="352"/>
      <c r="G40" s="349"/>
      <c r="H40" s="349"/>
    </row>
    <row r="41" spans="1:8" s="175" customFormat="1" ht="12.75">
      <c r="A41" s="227"/>
      <c r="B41" s="181"/>
      <c r="C41" s="350"/>
      <c r="D41" s="350"/>
      <c r="E41" s="351"/>
      <c r="F41" s="352"/>
      <c r="G41" s="349"/>
      <c r="H41" s="349"/>
    </row>
    <row r="42" spans="1:8" s="175" customFormat="1" ht="12.75">
      <c r="A42" s="227"/>
      <c r="B42" s="202"/>
      <c r="C42" s="350"/>
      <c r="D42" s="350"/>
      <c r="E42" s="354"/>
      <c r="F42" s="354"/>
      <c r="G42" s="349"/>
      <c r="H42" s="349"/>
    </row>
    <row r="43" spans="1:8" s="175" customFormat="1" ht="12.75">
      <c r="A43" s="227"/>
      <c r="B43" s="203"/>
      <c r="C43" s="350"/>
      <c r="D43" s="350"/>
      <c r="E43" s="354"/>
      <c r="F43" s="354"/>
      <c r="G43" s="349"/>
      <c r="H43" s="349"/>
    </row>
    <row r="44" spans="1:8" s="175" customFormat="1" ht="12.75">
      <c r="A44" s="346"/>
      <c r="B44" s="203"/>
      <c r="C44" s="350"/>
      <c r="D44" s="350"/>
      <c r="E44" s="351"/>
      <c r="F44" s="352"/>
      <c r="G44" s="349"/>
      <c r="H44" s="349"/>
    </row>
    <row r="45" spans="1:8" s="175" customFormat="1" ht="12.75">
      <c r="A45" s="346"/>
      <c r="B45" s="203"/>
      <c r="C45" s="350"/>
      <c r="D45" s="350"/>
      <c r="E45" s="351"/>
      <c r="F45" s="352"/>
      <c r="G45" s="349"/>
      <c r="H45" s="349"/>
    </row>
    <row r="46" spans="1:8" s="175" customFormat="1" ht="12.75">
      <c r="A46" s="346"/>
      <c r="B46" s="203"/>
      <c r="C46" s="350"/>
      <c r="D46" s="350"/>
      <c r="E46" s="351"/>
      <c r="F46" s="352"/>
      <c r="G46" s="349"/>
      <c r="H46" s="349"/>
    </row>
    <row r="47" spans="1:8" s="175" customFormat="1" ht="12.75">
      <c r="A47" s="346"/>
      <c r="B47" s="357"/>
      <c r="C47" s="347"/>
      <c r="D47" s="348"/>
      <c r="E47" s="192"/>
      <c r="F47" s="193"/>
      <c r="G47" s="349"/>
      <c r="H47" s="349"/>
    </row>
    <row r="48" spans="2:5" ht="12.75">
      <c r="B48" s="314"/>
      <c r="C48" s="358"/>
      <c r="D48" s="359"/>
      <c r="E48" s="351"/>
    </row>
    <row r="49" ht="12.75">
      <c r="E49" s="351"/>
    </row>
    <row r="50" spans="1:5" ht="12.75">
      <c r="A50" s="360"/>
      <c r="B50" s="334"/>
      <c r="E50" s="351"/>
    </row>
    <row r="51" spans="2:5" ht="12.75">
      <c r="B51" s="185"/>
      <c r="C51" s="188"/>
      <c r="E51" s="351"/>
    </row>
    <row r="52" spans="1:8" s="195" customFormat="1" ht="12.75">
      <c r="A52" s="227"/>
      <c r="B52" s="208"/>
      <c r="C52" s="361"/>
      <c r="D52" s="357"/>
      <c r="E52" s="351"/>
      <c r="F52" s="352"/>
      <c r="G52" s="357"/>
      <c r="H52" s="332"/>
    </row>
    <row r="53" spans="1:8" s="195" customFormat="1" ht="12.75">
      <c r="A53" s="362"/>
      <c r="B53" s="211"/>
      <c r="C53" s="186"/>
      <c r="D53" s="186"/>
      <c r="E53" s="351"/>
      <c r="F53" s="352"/>
      <c r="G53" s="361"/>
      <c r="H53" s="363"/>
    </row>
    <row r="54" spans="2:5" ht="12.75">
      <c r="B54" s="335"/>
      <c r="D54" s="186"/>
      <c r="E54" s="351"/>
    </row>
    <row r="55" spans="2:4" ht="12.75">
      <c r="B55" s="335"/>
      <c r="D55" s="186"/>
    </row>
    <row r="56" spans="2:6" ht="12.75">
      <c r="B56" s="314"/>
      <c r="C56" s="358"/>
      <c r="D56" s="359"/>
      <c r="E56" s="364"/>
      <c r="F56" s="364"/>
    </row>
    <row r="57" spans="2:6" ht="12.75">
      <c r="B57" s="336"/>
      <c r="C57" s="358"/>
      <c r="D57" s="359"/>
      <c r="E57" s="364"/>
      <c r="F57" s="364"/>
    </row>
    <row r="58" spans="2:6" ht="12.75">
      <c r="B58" s="336"/>
      <c r="C58" s="358"/>
      <c r="D58" s="359"/>
      <c r="E58" s="364"/>
      <c r="F58" s="364"/>
    </row>
    <row r="59" spans="2:6" ht="12.75">
      <c r="B59" s="336"/>
      <c r="C59" s="358"/>
      <c r="D59" s="359"/>
      <c r="E59" s="364"/>
      <c r="F59" s="364"/>
    </row>
    <row r="60" spans="1:8" s="7" customFormat="1" ht="12.75">
      <c r="A60" s="365"/>
      <c r="B60" s="366"/>
      <c r="C60" s="326"/>
      <c r="D60" s="367"/>
      <c r="E60" s="368"/>
      <c r="F60" s="368"/>
      <c r="G60" s="326"/>
      <c r="H60" s="318"/>
    </row>
    <row r="61" spans="1:8" s="178" customFormat="1" ht="12.75">
      <c r="A61" s="369"/>
      <c r="B61" s="370"/>
      <c r="C61" s="371"/>
      <c r="D61" s="371"/>
      <c r="E61" s="372"/>
      <c r="F61" s="372"/>
      <c r="G61" s="373"/>
      <c r="H61" s="374"/>
    </row>
    <row r="62" spans="1:8" s="7" customFormat="1" ht="12.75">
      <c r="A62" s="227"/>
      <c r="B62" s="375"/>
      <c r="C62" s="186"/>
      <c r="D62" s="368"/>
      <c r="E62" s="351"/>
      <c r="F62" s="352"/>
      <c r="G62" s="326"/>
      <c r="H62" s="318"/>
    </row>
    <row r="63" spans="1:8" s="7" customFormat="1" ht="12.75">
      <c r="A63" s="227"/>
      <c r="B63" s="375"/>
      <c r="C63" s="186"/>
      <c r="D63" s="368"/>
      <c r="E63" s="351"/>
      <c r="F63" s="352"/>
      <c r="G63" s="326"/>
      <c r="H63" s="318"/>
    </row>
    <row r="64" spans="1:8" s="7" customFormat="1" ht="12.75">
      <c r="A64" s="227"/>
      <c r="B64" s="375"/>
      <c r="C64" s="186"/>
      <c r="D64" s="368"/>
      <c r="E64" s="351"/>
      <c r="F64" s="352"/>
      <c r="G64" s="326"/>
      <c r="H64" s="318"/>
    </row>
    <row r="65" spans="1:8" s="7" customFormat="1" ht="12.75">
      <c r="A65" s="227"/>
      <c r="B65" s="375"/>
      <c r="C65" s="186"/>
      <c r="D65" s="368"/>
      <c r="E65" s="351"/>
      <c r="F65" s="352"/>
      <c r="G65" s="326"/>
      <c r="H65" s="318"/>
    </row>
    <row r="66" spans="1:8" s="7" customFormat="1" ht="12.75">
      <c r="A66" s="227"/>
      <c r="B66" s="375"/>
      <c r="C66" s="186"/>
      <c r="D66" s="368"/>
      <c r="E66" s="351"/>
      <c r="F66" s="352"/>
      <c r="G66" s="326"/>
      <c r="H66" s="318"/>
    </row>
    <row r="67" spans="1:8" s="7" customFormat="1" ht="12.75">
      <c r="A67" s="227"/>
      <c r="B67" s="375"/>
      <c r="C67" s="186"/>
      <c r="D67" s="368"/>
      <c r="E67" s="351"/>
      <c r="F67" s="352"/>
      <c r="G67" s="326"/>
      <c r="H67" s="318"/>
    </row>
    <row r="68" spans="1:8" s="7" customFormat="1" ht="12.75">
      <c r="A68" s="227"/>
      <c r="B68" s="375"/>
      <c r="C68" s="186"/>
      <c r="D68" s="368"/>
      <c r="E68" s="351"/>
      <c r="F68" s="352"/>
      <c r="G68" s="326"/>
      <c r="H68" s="318"/>
    </row>
    <row r="69" spans="1:8" s="7" customFormat="1" ht="12.75">
      <c r="A69" s="227"/>
      <c r="B69" s="375"/>
      <c r="C69" s="186"/>
      <c r="D69" s="368"/>
      <c r="E69" s="351"/>
      <c r="F69" s="352"/>
      <c r="G69" s="326"/>
      <c r="H69" s="318"/>
    </row>
    <row r="70" spans="1:8" s="7" customFormat="1" ht="12.75">
      <c r="A70" s="227"/>
      <c r="B70" s="375"/>
      <c r="C70" s="186"/>
      <c r="D70" s="368"/>
      <c r="E70" s="351"/>
      <c r="F70" s="352"/>
      <c r="G70" s="326"/>
      <c r="H70" s="318"/>
    </row>
    <row r="71" spans="1:8" s="7" customFormat="1" ht="12.75">
      <c r="A71" s="227"/>
      <c r="B71" s="375"/>
      <c r="C71" s="186"/>
      <c r="D71" s="368"/>
      <c r="E71" s="351"/>
      <c r="F71" s="352"/>
      <c r="G71" s="326"/>
      <c r="H71" s="318"/>
    </row>
    <row r="72" spans="1:8" s="7" customFormat="1" ht="12.75">
      <c r="A72" s="227"/>
      <c r="B72" s="375"/>
      <c r="C72" s="186"/>
      <c r="D72" s="368"/>
      <c r="E72" s="351"/>
      <c r="F72" s="352"/>
      <c r="G72" s="326"/>
      <c r="H72" s="318"/>
    </row>
    <row r="73" spans="1:8" s="7" customFormat="1" ht="12.75">
      <c r="A73" s="227"/>
      <c r="B73" s="375"/>
      <c r="C73" s="186"/>
      <c r="D73" s="368"/>
      <c r="E73" s="351"/>
      <c r="F73" s="352"/>
      <c r="G73" s="326"/>
      <c r="H73" s="318"/>
    </row>
    <row r="74" spans="1:8" s="7" customFormat="1" ht="12.75">
      <c r="A74" s="227"/>
      <c r="B74" s="375"/>
      <c r="C74" s="186"/>
      <c r="D74" s="368"/>
      <c r="E74" s="351"/>
      <c r="F74" s="352"/>
      <c r="G74" s="326"/>
      <c r="H74" s="318"/>
    </row>
    <row r="75" spans="2:6" ht="12.75">
      <c r="B75" s="336"/>
      <c r="C75" s="358"/>
      <c r="D75" s="359"/>
      <c r="E75" s="364"/>
      <c r="F75" s="364"/>
    </row>
    <row r="76" spans="2:6" ht="12.75">
      <c r="B76" s="314"/>
      <c r="C76" s="358"/>
      <c r="D76" s="359"/>
      <c r="E76" s="364"/>
      <c r="F76" s="364"/>
    </row>
    <row r="77" spans="2:6" ht="12.75">
      <c r="B77" s="336"/>
      <c r="C77" s="358"/>
      <c r="D77" s="359"/>
      <c r="E77" s="364"/>
      <c r="F77" s="364"/>
    </row>
    <row r="78" spans="2:6" ht="12.75">
      <c r="B78" s="334"/>
      <c r="C78" s="224"/>
      <c r="D78" s="224"/>
      <c r="F78" s="376"/>
    </row>
    <row r="79" spans="2:4" ht="12.75">
      <c r="B79" s="340"/>
      <c r="D79" s="186"/>
    </row>
    <row r="80" spans="2:5" ht="12.75">
      <c r="B80" s="341"/>
      <c r="D80" s="186"/>
      <c r="E80" s="351"/>
    </row>
    <row r="81" spans="2:4" ht="12.75">
      <c r="B81" s="341"/>
      <c r="D81" s="186"/>
    </row>
    <row r="82" spans="2:4" ht="12.75">
      <c r="B82" s="341"/>
      <c r="D82" s="186"/>
    </row>
    <row r="83" spans="2:4" ht="12.75">
      <c r="B83" s="341"/>
      <c r="D83" s="186"/>
    </row>
    <row r="84" spans="2:4" ht="12.75">
      <c r="B84" s="341"/>
      <c r="D84" s="186"/>
    </row>
    <row r="85" spans="2:4" ht="12.75">
      <c r="B85" s="341"/>
      <c r="D85" s="186"/>
    </row>
    <row r="86" spans="2:4" ht="12.75">
      <c r="B86" s="341"/>
      <c r="D86" s="186"/>
    </row>
    <row r="87" spans="2:4" ht="12.75">
      <c r="B87" s="341"/>
      <c r="D87" s="186"/>
    </row>
    <row r="88" spans="2:4" ht="12.75">
      <c r="B88" s="341"/>
      <c r="D88" s="186"/>
    </row>
    <row r="89" spans="2:4" ht="12.75">
      <c r="B89" s="341"/>
      <c r="D89" s="186"/>
    </row>
    <row r="90" spans="2:4" ht="12.75">
      <c r="B90" s="341"/>
      <c r="D90" s="186"/>
    </row>
    <row r="91" spans="2:4" ht="12.75">
      <c r="B91" s="341"/>
      <c r="D91" s="186"/>
    </row>
    <row r="92" spans="2:4" ht="12.75">
      <c r="B92" s="341"/>
      <c r="D92" s="186"/>
    </row>
    <row r="93" spans="2:4" ht="12.75">
      <c r="B93" s="341"/>
      <c r="D93" s="186"/>
    </row>
    <row r="94" spans="2:4" ht="12.75">
      <c r="B94" s="341"/>
      <c r="D94" s="186"/>
    </row>
    <row r="95" spans="2:6" ht="12.75">
      <c r="B95" s="341"/>
      <c r="D95" s="186"/>
      <c r="E95" s="326"/>
      <c r="F95" s="326"/>
    </row>
    <row r="96" spans="2:6" ht="12.75">
      <c r="B96" s="341"/>
      <c r="D96" s="186"/>
      <c r="E96" s="326"/>
      <c r="F96" s="326"/>
    </row>
    <row r="97" spans="2:6" ht="12.75">
      <c r="B97" s="341"/>
      <c r="D97" s="186"/>
      <c r="E97" s="326"/>
      <c r="F97" s="326"/>
    </row>
    <row r="98" spans="2:6" ht="12.75">
      <c r="B98" s="341"/>
      <c r="D98" s="186"/>
      <c r="E98" s="326"/>
      <c r="F98" s="326"/>
    </row>
    <row r="99" spans="2:6" ht="12.75">
      <c r="B99" s="341"/>
      <c r="D99" s="186"/>
      <c r="E99" s="326"/>
      <c r="F99" s="326"/>
    </row>
    <row r="100" spans="2:6" ht="12.75">
      <c r="B100" s="341"/>
      <c r="D100" s="186"/>
      <c r="E100" s="326"/>
      <c r="F100" s="326"/>
    </row>
    <row r="101" spans="2:6" ht="12.75">
      <c r="B101" s="341"/>
      <c r="D101" s="186"/>
      <c r="E101" s="326"/>
      <c r="F101" s="326"/>
    </row>
    <row r="102" spans="2:6" ht="12.75">
      <c r="B102" s="341"/>
      <c r="D102" s="186"/>
      <c r="E102" s="326"/>
      <c r="F102" s="326"/>
    </row>
    <row r="103" spans="2:6" ht="12.75">
      <c r="B103" s="341"/>
      <c r="D103" s="186"/>
      <c r="E103" s="326"/>
      <c r="F103" s="326"/>
    </row>
    <row r="104" spans="2:6" ht="12.75">
      <c r="B104" s="341"/>
      <c r="D104" s="186"/>
      <c r="E104" s="326"/>
      <c r="F104" s="326"/>
    </row>
    <row r="105" spans="2:6" ht="12.75">
      <c r="B105" s="341"/>
      <c r="D105" s="186"/>
      <c r="E105" s="326"/>
      <c r="F105" s="326"/>
    </row>
    <row r="106" spans="2:6" ht="12.75">
      <c r="B106" s="341"/>
      <c r="D106" s="186"/>
      <c r="E106" s="326"/>
      <c r="F106" s="326"/>
    </row>
    <row r="107" spans="2:6" ht="12.75">
      <c r="B107" s="341"/>
      <c r="D107" s="186"/>
      <c r="E107" s="326"/>
      <c r="F107" s="326"/>
    </row>
    <row r="108" spans="2:6" ht="12.75">
      <c r="B108" s="341"/>
      <c r="D108" s="186"/>
      <c r="E108" s="326"/>
      <c r="F108" s="326"/>
    </row>
    <row r="109" spans="2:6" ht="12.75">
      <c r="B109" s="341"/>
      <c r="D109" s="186"/>
      <c r="E109" s="326"/>
      <c r="F109" s="326"/>
    </row>
    <row r="110" spans="2:6" ht="12.75">
      <c r="B110" s="341"/>
      <c r="D110" s="186"/>
      <c r="E110" s="326"/>
      <c r="F110" s="326"/>
    </row>
    <row r="111" spans="2:6" ht="12.75">
      <c r="B111" s="341"/>
      <c r="D111" s="186"/>
      <c r="E111" s="326"/>
      <c r="F111" s="326"/>
    </row>
    <row r="112" spans="2:6" ht="12.75">
      <c r="B112" s="341"/>
      <c r="D112" s="186"/>
      <c r="E112" s="326"/>
      <c r="F112" s="326"/>
    </row>
    <row r="113" spans="2:6" ht="12.75">
      <c r="B113" s="341"/>
      <c r="D113" s="186"/>
      <c r="E113" s="326"/>
      <c r="F113" s="326"/>
    </row>
    <row r="114" spans="2:6" ht="12.75">
      <c r="B114" s="341"/>
      <c r="D114" s="186"/>
      <c r="E114" s="326"/>
      <c r="F114" s="326"/>
    </row>
    <row r="115" spans="2:6" ht="12.75">
      <c r="B115" s="341"/>
      <c r="D115" s="186"/>
      <c r="E115" s="326"/>
      <c r="F115" s="326"/>
    </row>
    <row r="116" spans="2:6" ht="12.75">
      <c r="B116" s="341"/>
      <c r="D116" s="186"/>
      <c r="E116" s="326"/>
      <c r="F116" s="326"/>
    </row>
    <row r="117" spans="2:6" ht="12.75">
      <c r="B117" s="341"/>
      <c r="D117" s="186"/>
      <c r="E117" s="326"/>
      <c r="F117" s="326"/>
    </row>
    <row r="118" spans="2:6" ht="12.75">
      <c r="B118" s="341"/>
      <c r="D118" s="186"/>
      <c r="E118" s="326"/>
      <c r="F118" s="326"/>
    </row>
    <row r="119" spans="2:6" ht="12.75">
      <c r="B119" s="341"/>
      <c r="D119" s="186"/>
      <c r="E119" s="326"/>
      <c r="F119" s="326"/>
    </row>
    <row r="120" spans="2:6" ht="12.75">
      <c r="B120" s="341"/>
      <c r="D120" s="186"/>
      <c r="E120" s="326"/>
      <c r="F120" s="326"/>
    </row>
    <row r="121" spans="2:6" ht="12.75">
      <c r="B121" s="341"/>
      <c r="D121" s="186"/>
      <c r="E121" s="326"/>
      <c r="F121" s="326"/>
    </row>
    <row r="122" spans="2:6" ht="12.75">
      <c r="B122" s="341"/>
      <c r="D122" s="186"/>
      <c r="E122" s="326"/>
      <c r="F122" s="326"/>
    </row>
    <row r="123" spans="2:6" ht="12.75">
      <c r="B123" s="341"/>
      <c r="D123" s="186"/>
      <c r="E123" s="326"/>
      <c r="F123" s="326"/>
    </row>
    <row r="124" spans="2:6" ht="12.75">
      <c r="B124" s="341"/>
      <c r="D124" s="186"/>
      <c r="E124" s="326"/>
      <c r="F124" s="326"/>
    </row>
    <row r="125" spans="2:6" ht="12.75">
      <c r="B125" s="341"/>
      <c r="D125" s="186"/>
      <c r="E125" s="326"/>
      <c r="F125" s="326"/>
    </row>
    <row r="126" spans="2:6" ht="12.75">
      <c r="B126" s="341"/>
      <c r="D126" s="186"/>
      <c r="E126" s="326"/>
      <c r="F126" s="326"/>
    </row>
    <row r="127" spans="2:4" ht="12.75">
      <c r="B127" s="341"/>
      <c r="D127" s="186"/>
    </row>
    <row r="128" spans="2:4" ht="26.25" customHeight="1">
      <c r="B128" s="341"/>
      <c r="D128" s="186"/>
    </row>
    <row r="129" spans="2:5" ht="12.75">
      <c r="B129" s="341"/>
      <c r="D129" s="186"/>
      <c r="E129" s="351"/>
    </row>
    <row r="130" spans="2:4" ht="12.75">
      <c r="B130" s="326"/>
      <c r="D130" s="186"/>
    </row>
    <row r="131" spans="2:6" ht="12.75">
      <c r="B131" s="314"/>
      <c r="C131" s="377"/>
      <c r="D131" s="377"/>
      <c r="E131" s="376"/>
      <c r="F131" s="376"/>
    </row>
    <row r="133" ht="12.75">
      <c r="B133" s="340"/>
    </row>
    <row r="135" spans="2:4" ht="12.75">
      <c r="B135" s="341"/>
      <c r="D135" s="186"/>
    </row>
    <row r="136" spans="2:4" ht="12.75">
      <c r="B136" s="341"/>
      <c r="D136" s="186"/>
    </row>
    <row r="137" spans="2:4" ht="12.75">
      <c r="B137" s="341"/>
      <c r="D137" s="186"/>
    </row>
    <row r="138" spans="2:4" ht="12.75">
      <c r="B138" s="341"/>
      <c r="D138" s="186"/>
    </row>
    <row r="139" spans="2:4" ht="12.75">
      <c r="B139" s="341"/>
      <c r="D139" s="186"/>
    </row>
    <row r="140" spans="2:4" ht="12.75">
      <c r="B140" s="341"/>
      <c r="D140" s="186"/>
    </row>
    <row r="141" spans="2:4" ht="12.75">
      <c r="B141" s="341"/>
      <c r="D141" s="186"/>
    </row>
    <row r="142" spans="2:6" ht="12.75">
      <c r="B142" s="341"/>
      <c r="D142" s="186"/>
      <c r="E142" s="326"/>
      <c r="F142" s="326"/>
    </row>
    <row r="143" spans="2:6" ht="12.75">
      <c r="B143" s="341"/>
      <c r="D143" s="186"/>
      <c r="E143" s="326"/>
      <c r="F143" s="326"/>
    </row>
    <row r="144" spans="2:6" ht="12.75">
      <c r="B144" s="341"/>
      <c r="D144" s="186"/>
      <c r="E144" s="326"/>
      <c r="F144" s="326"/>
    </row>
    <row r="145" spans="2:6" ht="12.75">
      <c r="B145" s="341"/>
      <c r="D145" s="186"/>
      <c r="E145" s="326"/>
      <c r="F145" s="326"/>
    </row>
    <row r="146" spans="2:6" ht="12.75">
      <c r="B146" s="341"/>
      <c r="D146" s="186"/>
      <c r="E146" s="326"/>
      <c r="F146" s="326"/>
    </row>
    <row r="147" spans="2:6" ht="12.75">
      <c r="B147" s="341"/>
      <c r="D147" s="186"/>
      <c r="E147" s="326"/>
      <c r="F147" s="326"/>
    </row>
    <row r="148" spans="2:6" ht="12.75">
      <c r="B148" s="341"/>
      <c r="D148" s="186"/>
      <c r="E148" s="326"/>
      <c r="F148" s="326"/>
    </row>
    <row r="149" spans="2:6" ht="12.75">
      <c r="B149" s="341"/>
      <c r="D149" s="186"/>
      <c r="E149" s="326"/>
      <c r="F149" s="326"/>
    </row>
    <row r="150" spans="2:6" ht="12.75">
      <c r="B150" s="341"/>
      <c r="D150" s="186"/>
      <c r="E150" s="326"/>
      <c r="F150" s="326"/>
    </row>
    <row r="151" spans="2:6" ht="12.75">
      <c r="B151" s="341"/>
      <c r="D151" s="186"/>
      <c r="E151" s="326"/>
      <c r="F151" s="326"/>
    </row>
    <row r="152" spans="2:6" ht="12.75">
      <c r="B152" s="341"/>
      <c r="D152" s="186"/>
      <c r="E152" s="326"/>
      <c r="F152" s="326"/>
    </row>
    <row r="153" spans="2:6" ht="12.75">
      <c r="B153" s="341"/>
      <c r="D153" s="186"/>
      <c r="E153" s="326"/>
      <c r="F153" s="326"/>
    </row>
    <row r="154" spans="2:6" ht="12.75">
      <c r="B154" s="341"/>
      <c r="D154" s="186"/>
      <c r="E154" s="326"/>
      <c r="F154" s="326"/>
    </row>
    <row r="155" spans="2:6" ht="12.75">
      <c r="B155" s="341"/>
      <c r="D155" s="186"/>
      <c r="E155" s="326"/>
      <c r="F155" s="326"/>
    </row>
    <row r="156" spans="2:6" ht="12.75">
      <c r="B156" s="341"/>
      <c r="D156" s="186"/>
      <c r="E156" s="326"/>
      <c r="F156" s="326"/>
    </row>
    <row r="157" spans="2:6" ht="12.75">
      <c r="B157" s="341"/>
      <c r="D157" s="186"/>
      <c r="E157" s="326"/>
      <c r="F157" s="326"/>
    </row>
    <row r="158" spans="2:6" ht="12.75">
      <c r="B158" s="341"/>
      <c r="D158" s="186"/>
      <c r="E158" s="326"/>
      <c r="F158" s="326"/>
    </row>
    <row r="159" spans="2:6" ht="12.75">
      <c r="B159" s="341"/>
      <c r="D159" s="186"/>
      <c r="E159" s="326"/>
      <c r="F159" s="326"/>
    </row>
    <row r="160" spans="2:6" ht="12.75">
      <c r="B160" s="341"/>
      <c r="D160" s="186"/>
      <c r="E160" s="326"/>
      <c r="F160" s="326"/>
    </row>
    <row r="161" spans="2:6" ht="12.75">
      <c r="B161" s="341"/>
      <c r="D161" s="186"/>
      <c r="E161" s="326"/>
      <c r="F161" s="326"/>
    </row>
    <row r="162" spans="2:6" ht="12.75">
      <c r="B162" s="341"/>
      <c r="D162" s="186"/>
      <c r="E162" s="326"/>
      <c r="F162" s="326"/>
    </row>
    <row r="163" spans="2:6" ht="12.75">
      <c r="B163" s="341"/>
      <c r="D163" s="186"/>
      <c r="E163" s="326"/>
      <c r="F163" s="326"/>
    </row>
    <row r="164" spans="2:6" ht="12.75">
      <c r="B164" s="341"/>
      <c r="D164" s="186"/>
      <c r="E164" s="326"/>
      <c r="F164" s="326"/>
    </row>
    <row r="165" spans="2:6" ht="12.75">
      <c r="B165" s="341"/>
      <c r="D165" s="186"/>
      <c r="E165" s="326"/>
      <c r="F165" s="326"/>
    </row>
    <row r="166" spans="2:6" ht="12.75">
      <c r="B166" s="341"/>
      <c r="D166" s="186"/>
      <c r="E166" s="326"/>
      <c r="F166" s="326"/>
    </row>
    <row r="167" spans="2:6" ht="12.75">
      <c r="B167" s="341"/>
      <c r="D167" s="186"/>
      <c r="E167" s="326"/>
      <c r="F167" s="326"/>
    </row>
    <row r="168" spans="2:6" ht="12.75">
      <c r="B168" s="341"/>
      <c r="D168" s="186"/>
      <c r="E168" s="326"/>
      <c r="F168" s="326"/>
    </row>
    <row r="169" spans="2:6" ht="12.75">
      <c r="B169" s="341"/>
      <c r="D169" s="186"/>
      <c r="E169" s="326"/>
      <c r="F169" s="326"/>
    </row>
    <row r="170" spans="2:6" ht="12.75">
      <c r="B170" s="341"/>
      <c r="D170" s="186"/>
      <c r="E170" s="326"/>
      <c r="F170" s="326"/>
    </row>
    <row r="171" spans="2:6" ht="12.75">
      <c r="B171" s="341"/>
      <c r="D171" s="186"/>
      <c r="E171" s="326"/>
      <c r="F171" s="326"/>
    </row>
    <row r="172" spans="2:6" ht="12.75">
      <c r="B172" s="341"/>
      <c r="D172" s="186"/>
      <c r="E172" s="326"/>
      <c r="F172" s="326"/>
    </row>
    <row r="173" spans="2:6" ht="12.75">
      <c r="B173" s="341"/>
      <c r="D173" s="186"/>
      <c r="E173" s="326"/>
      <c r="F173" s="326"/>
    </row>
    <row r="174" spans="2:4" ht="12.75">
      <c r="B174" s="341"/>
      <c r="D174" s="186"/>
    </row>
    <row r="175" spans="2:4" ht="12.75">
      <c r="B175" s="341"/>
      <c r="D175" s="186"/>
    </row>
    <row r="176" spans="2:4" ht="12.75">
      <c r="B176" s="341"/>
      <c r="D176" s="186"/>
    </row>
    <row r="177" spans="2:4" ht="18" customHeight="1">
      <c r="B177" s="341"/>
      <c r="D177" s="186"/>
    </row>
    <row r="178" spans="2:4" ht="12.75">
      <c r="B178" s="341"/>
      <c r="D178" s="186"/>
    </row>
    <row r="179" spans="2:4" ht="12.75">
      <c r="B179" s="341"/>
      <c r="D179" s="186"/>
    </row>
    <row r="180" spans="2:4" ht="12.75">
      <c r="B180" s="341"/>
      <c r="D180" s="186"/>
    </row>
    <row r="181" spans="2:4" ht="12.75">
      <c r="B181" s="341"/>
      <c r="D181" s="186"/>
    </row>
    <row r="182" spans="2:4" ht="12.75">
      <c r="B182" s="341"/>
      <c r="C182" s="188"/>
      <c r="D182" s="186"/>
    </row>
    <row r="183" spans="2:4" ht="12.75">
      <c r="B183" s="341"/>
      <c r="D183" s="186"/>
    </row>
    <row r="184" spans="2:4" ht="12.75">
      <c r="B184" s="341"/>
      <c r="C184" s="188"/>
      <c r="D184" s="186"/>
    </row>
    <row r="185" spans="2:4" ht="12.75">
      <c r="B185" s="341"/>
      <c r="D185" s="186"/>
    </row>
    <row r="186" spans="2:4" ht="12.75">
      <c r="B186" s="341"/>
      <c r="C186" s="188"/>
      <c r="D186" s="186"/>
    </row>
    <row r="187" spans="2:5" ht="12.75">
      <c r="B187" s="341"/>
      <c r="C187" s="188"/>
      <c r="D187" s="186"/>
      <c r="E187" s="351"/>
    </row>
    <row r="188" ht="12.75">
      <c r="A188" s="360"/>
    </row>
    <row r="189" spans="2:6" ht="12.75">
      <c r="B189" s="314"/>
      <c r="C189" s="377"/>
      <c r="D189" s="377"/>
      <c r="E189" s="376"/>
      <c r="F189" s="376"/>
    </row>
    <row r="190" ht="12.75">
      <c r="A190" s="360"/>
    </row>
    <row r="191" ht="12.75">
      <c r="B191" s="340"/>
    </row>
    <row r="193" spans="2:3" ht="12.75">
      <c r="B193" s="341"/>
      <c r="C193" s="188"/>
    </row>
    <row r="194" spans="2:3" ht="12.75">
      <c r="B194" s="341"/>
      <c r="C194" s="188"/>
    </row>
    <row r="195" spans="2:3" ht="12.75">
      <c r="B195" s="341"/>
      <c r="C195" s="188"/>
    </row>
    <row r="196" spans="2:3" ht="12.75">
      <c r="B196" s="341"/>
      <c r="C196" s="188"/>
    </row>
    <row r="197" spans="2:3" ht="12.75">
      <c r="B197" s="341"/>
      <c r="C197" s="188"/>
    </row>
    <row r="198" spans="2:3" ht="12.75">
      <c r="B198" s="341"/>
      <c r="C198" s="188"/>
    </row>
    <row r="199" spans="2:3" ht="12.75">
      <c r="B199" s="341"/>
      <c r="C199" s="188"/>
    </row>
    <row r="200" spans="2:3" ht="12.75">
      <c r="B200" s="341"/>
      <c r="C200" s="188"/>
    </row>
    <row r="201" spans="2:3" ht="12.75">
      <c r="B201" s="341"/>
      <c r="C201" s="188"/>
    </row>
    <row r="202" spans="2:3" ht="12.75">
      <c r="B202" s="341"/>
      <c r="C202" s="188"/>
    </row>
    <row r="203" spans="2:5" ht="12.75">
      <c r="B203" s="341"/>
      <c r="C203" s="188"/>
      <c r="E203" s="351"/>
    </row>
    <row r="204" ht="12.75">
      <c r="A204" s="360"/>
    </row>
    <row r="205" spans="2:6" ht="12.75">
      <c r="B205" s="314"/>
      <c r="C205" s="377"/>
      <c r="D205" s="377"/>
      <c r="E205" s="376"/>
      <c r="F205" s="376"/>
    </row>
    <row r="207" ht="12.75">
      <c r="B207" s="314"/>
    </row>
    <row r="208" ht="12.75">
      <c r="B208" s="342"/>
    </row>
  </sheetData>
  <sheetProtection/>
  <mergeCells count="2">
    <mergeCell ref="A19:H19"/>
    <mergeCell ref="A3:H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13"/>
  <sheetViews>
    <sheetView zoomScalePageLayoutView="0" workbookViewId="0" topLeftCell="A193">
      <selection activeCell="B47" sqref="B47"/>
    </sheetView>
  </sheetViews>
  <sheetFormatPr defaultColWidth="9.00390625" defaultRowHeight="12.75"/>
  <cols>
    <col min="1" max="1" width="5.875" style="3" customWidth="1"/>
    <col min="2" max="2" width="40.125" style="319" customWidth="1"/>
    <col min="3" max="3" width="8.625" style="5" bestFit="1" customWidth="1"/>
    <col min="4" max="4" width="8.375" style="6" customWidth="1"/>
    <col min="5" max="5" width="12.75390625" style="7" bestFit="1" customWidth="1"/>
    <col min="6" max="6" width="14.75390625" style="7" customWidth="1"/>
    <col min="7" max="7" width="9.125" style="8" customWidth="1"/>
    <col min="8" max="16384" width="9.125" style="7" customWidth="1"/>
  </cols>
  <sheetData>
    <row r="1" spans="1:6" ht="11.25" customHeight="1">
      <c r="A1" s="230"/>
      <c r="B1" s="124"/>
      <c r="C1" s="57"/>
      <c r="D1" s="61"/>
      <c r="E1" s="62"/>
      <c r="F1" s="63"/>
    </row>
    <row r="2" spans="1:6" ht="12.75" customHeight="1">
      <c r="A2" s="65" t="s">
        <v>11</v>
      </c>
      <c r="B2" s="306" t="s">
        <v>12</v>
      </c>
      <c r="C2" s="65" t="s">
        <v>13</v>
      </c>
      <c r="D2" s="65" t="s">
        <v>14</v>
      </c>
      <c r="E2" s="65" t="s">
        <v>15</v>
      </c>
      <c r="F2" s="65" t="s">
        <v>16</v>
      </c>
    </row>
    <row r="3" spans="1:6" ht="12.75" customHeight="1">
      <c r="A3" s="179">
        <v>1</v>
      </c>
      <c r="B3" s="306">
        <f>+A3+1</f>
        <v>2</v>
      </c>
      <c r="C3" s="67">
        <v>3</v>
      </c>
      <c r="D3" s="68">
        <f>+C3+1</f>
        <v>4</v>
      </c>
      <c r="E3" s="68">
        <v>5</v>
      </c>
      <c r="F3" s="67">
        <f>+E3+1</f>
        <v>6</v>
      </c>
    </row>
    <row r="4" spans="1:6" ht="12.75" customHeight="1">
      <c r="A4" s="179"/>
      <c r="B4" s="306"/>
      <c r="C4" s="67"/>
      <c r="D4" s="68"/>
      <c r="E4" s="68"/>
      <c r="F4" s="67"/>
    </row>
    <row r="5" spans="1:6" ht="76.5">
      <c r="A5" s="179"/>
      <c r="B5" s="307" t="s">
        <v>17</v>
      </c>
      <c r="C5" s="67"/>
      <c r="D5" s="68"/>
      <c r="E5" s="68"/>
      <c r="F5" s="67"/>
    </row>
    <row r="6" spans="1:6" ht="12.75" customHeight="1">
      <c r="A6" s="179"/>
      <c r="B6" s="306"/>
      <c r="C6" s="67"/>
      <c r="D6" s="68"/>
      <c r="E6" s="68"/>
      <c r="F6" s="67"/>
    </row>
    <row r="7" spans="1:10" ht="12.75">
      <c r="A7" s="231" t="s">
        <v>18</v>
      </c>
      <c r="B7" s="308" t="s">
        <v>19</v>
      </c>
      <c r="C7" s="252"/>
      <c r="D7" s="233"/>
      <c r="E7" s="218"/>
      <c r="F7" s="218"/>
      <c r="G7" s="234"/>
      <c r="H7" s="235"/>
      <c r="I7" s="235"/>
      <c r="J7" s="236"/>
    </row>
    <row r="8" spans="1:10" ht="12.75">
      <c r="A8" s="234"/>
      <c r="B8" s="378"/>
      <c r="C8" s="252"/>
      <c r="D8" s="233"/>
      <c r="E8" s="218"/>
      <c r="F8" s="218"/>
      <c r="G8" s="234"/>
      <c r="H8" s="235"/>
      <c r="I8" s="235"/>
      <c r="J8" s="236"/>
    </row>
    <row r="9" spans="1:10" ht="12.75">
      <c r="A9" s="234" t="s">
        <v>20</v>
      </c>
      <c r="B9" s="309" t="s">
        <v>21</v>
      </c>
      <c r="C9" s="252"/>
      <c r="D9" s="233"/>
      <c r="E9" s="218"/>
      <c r="F9" s="218"/>
      <c r="G9" s="235"/>
      <c r="H9" s="235"/>
      <c r="J9" s="236"/>
    </row>
    <row r="10" spans="1:10" ht="12.75">
      <c r="A10" s="234"/>
      <c r="B10" s="309"/>
      <c r="C10" s="252"/>
      <c r="D10" s="233"/>
      <c r="E10" s="218"/>
      <c r="F10" s="218"/>
      <c r="G10" s="235"/>
      <c r="H10" s="235"/>
      <c r="I10" s="235"/>
      <c r="J10" s="236"/>
    </row>
    <row r="11" spans="1:10" ht="38.25">
      <c r="A11" s="235" t="s">
        <v>20</v>
      </c>
      <c r="B11" s="307" t="s">
        <v>22</v>
      </c>
      <c r="C11" s="262" t="s">
        <v>23</v>
      </c>
      <c r="D11" s="220">
        <v>27</v>
      </c>
      <c r="E11" s="237"/>
      <c r="F11" s="237">
        <f>E11*D11</f>
        <v>0</v>
      </c>
      <c r="G11" s="235"/>
      <c r="H11" s="235"/>
      <c r="I11" s="235"/>
      <c r="J11" s="236"/>
    </row>
    <row r="12" spans="1:9" ht="12.75">
      <c r="A12" s="234"/>
      <c r="B12" s="309"/>
      <c r="C12" s="262"/>
      <c r="D12" s="233"/>
      <c r="E12" s="237"/>
      <c r="F12" s="237"/>
      <c r="G12" s="235"/>
      <c r="H12" s="235"/>
      <c r="I12" s="235"/>
    </row>
    <row r="13" spans="1:10" ht="51">
      <c r="A13" s="235" t="s">
        <v>24</v>
      </c>
      <c r="B13" s="307" t="s">
        <v>25</v>
      </c>
      <c r="C13" s="262"/>
      <c r="D13" s="220"/>
      <c r="E13" s="236"/>
      <c r="F13" s="236"/>
      <c r="G13" s="235"/>
      <c r="H13" s="235"/>
      <c r="J13" s="236"/>
    </row>
    <row r="14" spans="1:10" ht="12.75">
      <c r="A14" s="235"/>
      <c r="B14" s="307" t="s">
        <v>26</v>
      </c>
      <c r="C14" s="262" t="s">
        <v>27</v>
      </c>
      <c r="D14" s="220">
        <v>3.2</v>
      </c>
      <c r="E14" s="237"/>
      <c r="F14" s="237">
        <f>E14*D14</f>
        <v>0</v>
      </c>
      <c r="G14" s="235"/>
      <c r="H14" s="235"/>
      <c r="I14" s="235"/>
      <c r="J14" s="236"/>
    </row>
    <row r="15" spans="1:10" ht="12.75">
      <c r="A15" s="235"/>
      <c r="B15" s="307" t="s">
        <v>28</v>
      </c>
      <c r="C15" s="262" t="s">
        <v>27</v>
      </c>
      <c r="D15" s="220">
        <v>7.6</v>
      </c>
      <c r="E15" s="237"/>
      <c r="F15" s="237">
        <f>E15*D15</f>
        <v>0</v>
      </c>
      <c r="G15" s="235"/>
      <c r="H15" s="235"/>
      <c r="I15" s="235"/>
      <c r="J15" s="236"/>
    </row>
    <row r="16" spans="1:10" ht="12.75">
      <c r="A16" s="235"/>
      <c r="B16" s="307"/>
      <c r="C16" s="262" t="s">
        <v>29</v>
      </c>
      <c r="D16" s="220">
        <f>SUM(D14:D15)</f>
        <v>10.8</v>
      </c>
      <c r="E16" s="236"/>
      <c r="F16" s="236"/>
      <c r="G16" s="7"/>
      <c r="H16" s="235"/>
      <c r="I16" s="235"/>
      <c r="J16" s="236"/>
    </row>
    <row r="17" spans="1:10" ht="12.75">
      <c r="A17" s="235"/>
      <c r="B17" s="307"/>
      <c r="C17" s="262"/>
      <c r="D17" s="220"/>
      <c r="E17" s="236"/>
      <c r="F17" s="236"/>
      <c r="G17" s="7"/>
      <c r="H17" s="235"/>
      <c r="I17" s="235"/>
      <c r="J17" s="236"/>
    </row>
    <row r="18" spans="1:10" ht="51">
      <c r="A18" s="235" t="s">
        <v>30</v>
      </c>
      <c r="B18" s="307" t="s">
        <v>31</v>
      </c>
      <c r="C18" s="262" t="s">
        <v>27</v>
      </c>
      <c r="D18" s="220">
        <v>3.2</v>
      </c>
      <c r="E18" s="237"/>
      <c r="F18" s="237">
        <f>E18*D18</f>
        <v>0</v>
      </c>
      <c r="G18" s="235"/>
      <c r="H18" s="235"/>
      <c r="I18" s="235"/>
      <c r="J18" s="236"/>
    </row>
    <row r="19" spans="1:10" ht="12.75">
      <c r="A19" s="235"/>
      <c r="B19" s="307"/>
      <c r="C19" s="262"/>
      <c r="D19" s="220"/>
      <c r="E19" s="237"/>
      <c r="F19" s="237"/>
      <c r="G19" s="235"/>
      <c r="H19" s="235"/>
      <c r="I19" s="235"/>
      <c r="J19" s="236"/>
    </row>
    <row r="20" spans="1:10" ht="25.5">
      <c r="A20" s="235" t="s">
        <v>32</v>
      </c>
      <c r="B20" s="307" t="s">
        <v>33</v>
      </c>
      <c r="C20" s="262" t="s">
        <v>34</v>
      </c>
      <c r="D20" s="220">
        <v>27</v>
      </c>
      <c r="E20" s="237"/>
      <c r="F20" s="237">
        <f>E20*D20</f>
        <v>0</v>
      </c>
      <c r="G20" s="235"/>
      <c r="H20" s="235"/>
      <c r="I20" s="235"/>
      <c r="J20" s="236"/>
    </row>
    <row r="21" spans="1:10" ht="12.75">
      <c r="A21" s="235"/>
      <c r="B21" s="307"/>
      <c r="C21" s="262"/>
      <c r="D21" s="220"/>
      <c r="E21" s="236"/>
      <c r="F21" s="236"/>
      <c r="G21" s="235"/>
      <c r="H21" s="235"/>
      <c r="I21" s="235"/>
      <c r="J21" s="236"/>
    </row>
    <row r="22" spans="1:10" ht="51">
      <c r="A22" s="235" t="s">
        <v>35</v>
      </c>
      <c r="B22" s="307" t="s">
        <v>36</v>
      </c>
      <c r="C22" s="262" t="s">
        <v>27</v>
      </c>
      <c r="D22" s="220">
        <v>7.6</v>
      </c>
      <c r="E22" s="237"/>
      <c r="F22" s="237">
        <f>E22*D22</f>
        <v>0</v>
      </c>
      <c r="G22" s="235"/>
      <c r="H22" s="235"/>
      <c r="I22" s="235"/>
      <c r="J22" s="236"/>
    </row>
    <row r="23" spans="1:10" ht="12.75">
      <c r="A23" s="235"/>
      <c r="B23" s="307"/>
      <c r="C23" s="262"/>
      <c r="D23" s="220"/>
      <c r="E23" s="236"/>
      <c r="F23" s="236"/>
      <c r="G23" s="7"/>
      <c r="H23" s="235"/>
      <c r="I23" s="235"/>
      <c r="J23" s="236"/>
    </row>
    <row r="24" spans="1:10" ht="38.25">
      <c r="A24" s="235" t="s">
        <v>37</v>
      </c>
      <c r="B24" s="307" t="s">
        <v>38</v>
      </c>
      <c r="C24" s="262" t="s">
        <v>27</v>
      </c>
      <c r="D24" s="220">
        <v>3.8</v>
      </c>
      <c r="E24" s="237"/>
      <c r="F24" s="237">
        <f>E24*D24</f>
        <v>0</v>
      </c>
      <c r="G24" s="235"/>
      <c r="H24" s="235"/>
      <c r="I24" s="235"/>
      <c r="J24" s="236"/>
    </row>
    <row r="25" spans="1:10" ht="12.75">
      <c r="A25" s="235"/>
      <c r="B25" s="307"/>
      <c r="C25" s="262"/>
      <c r="D25" s="220"/>
      <c r="E25" s="236"/>
      <c r="F25" s="236"/>
      <c r="G25" s="235"/>
      <c r="H25" s="235"/>
      <c r="I25" s="235"/>
      <c r="J25" s="236"/>
    </row>
    <row r="26" spans="1:10" ht="12.75">
      <c r="A26" s="235" t="s">
        <v>39</v>
      </c>
      <c r="B26" s="307" t="s">
        <v>40</v>
      </c>
      <c r="C26" s="262" t="s">
        <v>41</v>
      </c>
      <c r="D26" s="220">
        <v>12</v>
      </c>
      <c r="E26" s="237"/>
      <c r="F26" s="237">
        <f>E26*D26</f>
        <v>0</v>
      </c>
      <c r="G26" s="235"/>
      <c r="H26" s="235"/>
      <c r="I26" s="235"/>
      <c r="J26" s="236"/>
    </row>
    <row r="27" spans="1:10" ht="12.75">
      <c r="A27" s="263"/>
      <c r="B27" s="307"/>
      <c r="C27" s="262"/>
      <c r="D27" s="220"/>
      <c r="E27" s="236"/>
      <c r="F27" s="264"/>
      <c r="G27" s="235"/>
      <c r="H27" s="235"/>
      <c r="I27" s="235"/>
      <c r="J27" s="236"/>
    </row>
    <row r="28" spans="1:10" ht="25.5">
      <c r="A28" s="265"/>
      <c r="B28" s="313" t="s">
        <v>42</v>
      </c>
      <c r="C28" s="256"/>
      <c r="D28" s="241"/>
      <c r="E28" s="242"/>
      <c r="F28" s="243">
        <f>SUM(F11:F26)</f>
        <v>0</v>
      </c>
      <c r="G28" s="235"/>
      <c r="H28" s="235"/>
      <c r="I28" s="235"/>
      <c r="J28" s="236"/>
    </row>
    <row r="29" spans="1:10" ht="12.75">
      <c r="A29" s="235"/>
      <c r="B29" s="307"/>
      <c r="C29" s="262"/>
      <c r="D29" s="220"/>
      <c r="E29" s="236"/>
      <c r="F29" s="236"/>
      <c r="G29" s="235"/>
      <c r="H29" s="235"/>
      <c r="I29" s="235"/>
      <c r="J29" s="236"/>
    </row>
    <row r="30" spans="1:10" ht="12.75">
      <c r="A30" s="235"/>
      <c r="B30" s="307"/>
      <c r="C30" s="262"/>
      <c r="D30" s="220"/>
      <c r="E30" s="236"/>
      <c r="F30" s="236"/>
      <c r="G30" s="235"/>
      <c r="H30" s="235"/>
      <c r="I30" s="235"/>
      <c r="J30" s="236"/>
    </row>
    <row r="31" spans="1:16" ht="12.75">
      <c r="A31" s="234" t="s">
        <v>24</v>
      </c>
      <c r="B31" s="309" t="s">
        <v>43</v>
      </c>
      <c r="C31" s="252"/>
      <c r="D31" s="233"/>
      <c r="E31" s="218"/>
      <c r="F31" s="218"/>
      <c r="G31" s="7"/>
      <c r="H31" s="235"/>
      <c r="I31" s="235"/>
      <c r="J31" s="236"/>
      <c r="P31" s="248"/>
    </row>
    <row r="32" spans="1:16" ht="12.75">
      <c r="A32" s="234"/>
      <c r="B32" s="309"/>
      <c r="C32" s="252"/>
      <c r="D32" s="233"/>
      <c r="E32" s="218"/>
      <c r="F32" s="218"/>
      <c r="G32" s="7"/>
      <c r="H32" s="235"/>
      <c r="I32" s="235"/>
      <c r="J32" s="236"/>
      <c r="P32" s="248"/>
    </row>
    <row r="33" spans="1:16" ht="38.25">
      <c r="A33" s="235" t="s">
        <v>20</v>
      </c>
      <c r="B33" s="307" t="s">
        <v>44</v>
      </c>
      <c r="C33" s="262"/>
      <c r="D33" s="220"/>
      <c r="E33" s="236"/>
      <c r="F33" s="236"/>
      <c r="G33" s="235"/>
      <c r="H33" s="235"/>
      <c r="I33" s="235"/>
      <c r="J33" s="268"/>
      <c r="O33" s="269"/>
      <c r="P33" s="270"/>
    </row>
    <row r="34" spans="1:16" ht="38.25">
      <c r="A34" s="235"/>
      <c r="B34" s="307" t="s">
        <v>45</v>
      </c>
      <c r="C34" s="262"/>
      <c r="D34" s="220"/>
      <c r="E34" s="236"/>
      <c r="F34" s="236"/>
      <c r="G34" s="235"/>
      <c r="H34" s="235"/>
      <c r="I34" s="235"/>
      <c r="J34" s="268"/>
      <c r="O34" s="269"/>
      <c r="P34" s="270"/>
    </row>
    <row r="35" spans="1:16" ht="12.75">
      <c r="A35" s="235"/>
      <c r="B35" s="307" t="s">
        <v>46</v>
      </c>
      <c r="C35" s="262" t="s">
        <v>34</v>
      </c>
      <c r="D35" s="220">
        <v>27</v>
      </c>
      <c r="E35" s="237"/>
      <c r="F35" s="237">
        <f>E35*D35</f>
        <v>0</v>
      </c>
      <c r="G35" s="235"/>
      <c r="H35" s="235"/>
      <c r="I35" s="235"/>
      <c r="J35" s="268"/>
      <c r="O35" s="269"/>
      <c r="P35" s="270"/>
    </row>
    <row r="36" spans="1:16" ht="12.75">
      <c r="A36" s="235"/>
      <c r="B36" s="307"/>
      <c r="C36" s="262"/>
      <c r="D36" s="220"/>
      <c r="E36" s="236"/>
      <c r="F36" s="236"/>
      <c r="G36" s="235"/>
      <c r="H36" s="235"/>
      <c r="I36" s="235"/>
      <c r="J36" s="268"/>
      <c r="O36" s="269"/>
      <c r="P36" s="270"/>
    </row>
    <row r="37" spans="1:10" ht="25.5">
      <c r="A37" s="266" t="s">
        <v>24</v>
      </c>
      <c r="B37" s="307" t="s">
        <v>47</v>
      </c>
      <c r="C37" s="262"/>
      <c r="D37" s="220"/>
      <c r="E37" s="236"/>
      <c r="F37" s="236"/>
      <c r="G37" s="235"/>
      <c r="H37" s="235"/>
      <c r="I37" s="235"/>
      <c r="J37" s="236"/>
    </row>
    <row r="38" spans="1:10" ht="12.75">
      <c r="A38" s="235"/>
      <c r="B38" s="307" t="s">
        <v>46</v>
      </c>
      <c r="C38" s="262" t="s">
        <v>48</v>
      </c>
      <c r="D38" s="220">
        <v>2</v>
      </c>
      <c r="E38" s="237"/>
      <c r="F38" s="237">
        <f>E38*D38</f>
        <v>0</v>
      </c>
      <c r="G38" s="235"/>
      <c r="H38" s="235"/>
      <c r="I38" s="235"/>
      <c r="J38" s="236"/>
    </row>
    <row r="39" spans="1:10" ht="12.75">
      <c r="A39" s="235"/>
      <c r="B39" s="307"/>
      <c r="C39" s="262"/>
      <c r="D39" s="220"/>
      <c r="E39" s="236"/>
      <c r="F39" s="236"/>
      <c r="G39" s="235"/>
      <c r="H39" s="235"/>
      <c r="I39" s="235"/>
      <c r="J39" s="236"/>
    </row>
    <row r="40" spans="1:10" ht="25.5">
      <c r="A40" s="266" t="s">
        <v>30</v>
      </c>
      <c r="B40" s="307" t="s">
        <v>49</v>
      </c>
      <c r="C40" s="262"/>
      <c r="D40" s="220"/>
      <c r="E40" s="236"/>
      <c r="F40" s="236"/>
      <c r="G40" s="235"/>
      <c r="H40" s="235"/>
      <c r="I40" s="235"/>
      <c r="J40" s="236"/>
    </row>
    <row r="41" spans="1:10" ht="12.75">
      <c r="A41" s="235"/>
      <c r="B41" s="307" t="s">
        <v>50</v>
      </c>
      <c r="C41" s="262" t="s">
        <v>48</v>
      </c>
      <c r="D41" s="220">
        <v>1</v>
      </c>
      <c r="E41" s="237"/>
      <c r="F41" s="237">
        <f>E41*D41</f>
        <v>0</v>
      </c>
      <c r="G41" s="235"/>
      <c r="H41" s="235"/>
      <c r="I41" s="235"/>
      <c r="J41" s="236"/>
    </row>
    <row r="42" spans="1:10" ht="12.75">
      <c r="A42" s="235"/>
      <c r="B42" s="307"/>
      <c r="C42" s="262"/>
      <c r="D42" s="220"/>
      <c r="E42" s="236"/>
      <c r="F42" s="236"/>
      <c r="G42" s="235"/>
      <c r="H42" s="235"/>
      <c r="I42" s="235"/>
      <c r="J42" s="236"/>
    </row>
    <row r="43" spans="1:10" ht="38.25">
      <c r="A43" s="235" t="s">
        <v>32</v>
      </c>
      <c r="B43" s="307" t="s">
        <v>51</v>
      </c>
      <c r="C43" s="262"/>
      <c r="D43" s="220"/>
      <c r="E43" s="236"/>
      <c r="F43" s="236"/>
      <c r="G43" s="235"/>
      <c r="H43" s="235"/>
      <c r="I43" s="235"/>
      <c r="J43" s="236"/>
    </row>
    <row r="44" spans="1:10" ht="12.75">
      <c r="A44" s="235"/>
      <c r="B44" s="307" t="s">
        <v>52</v>
      </c>
      <c r="C44" s="262"/>
      <c r="D44" s="220"/>
      <c r="E44" s="236"/>
      <c r="F44" s="236"/>
      <c r="G44" s="235"/>
      <c r="H44" s="235"/>
      <c r="I44" s="235"/>
      <c r="J44" s="236"/>
    </row>
    <row r="45" spans="1:16" ht="12.75">
      <c r="A45" s="235"/>
      <c r="B45" s="307" t="s">
        <v>53</v>
      </c>
      <c r="C45" s="262" t="s">
        <v>34</v>
      </c>
      <c r="D45" s="220">
        <v>2</v>
      </c>
      <c r="E45" s="237"/>
      <c r="F45" s="237">
        <f>E45*D45</f>
        <v>0</v>
      </c>
      <c r="G45" s="235"/>
      <c r="H45" s="235"/>
      <c r="I45" s="235"/>
      <c r="J45" s="268"/>
      <c r="O45" s="269"/>
      <c r="P45" s="270"/>
    </row>
    <row r="46" spans="1:16" ht="12.75">
      <c r="A46" s="235"/>
      <c r="B46" s="307"/>
      <c r="C46" s="262"/>
      <c r="D46" s="220"/>
      <c r="E46" s="236"/>
      <c r="F46" s="236"/>
      <c r="G46" s="235"/>
      <c r="H46" s="235"/>
      <c r="I46" s="235"/>
      <c r="J46" s="268"/>
      <c r="O46" s="269"/>
      <c r="P46" s="270"/>
    </row>
    <row r="47" spans="1:16" ht="18.75" customHeight="1">
      <c r="A47" s="235" t="s">
        <v>35</v>
      </c>
      <c r="B47" s="307" t="s">
        <v>54</v>
      </c>
      <c r="C47" s="262"/>
      <c r="D47" s="220"/>
      <c r="E47" s="236"/>
      <c r="F47" s="236"/>
      <c r="G47" s="235"/>
      <c r="H47" s="235"/>
      <c r="I47" s="235"/>
      <c r="J47" s="268"/>
      <c r="O47" s="269"/>
      <c r="P47" s="270"/>
    </row>
    <row r="48" spans="1:16" ht="12.75">
      <c r="A48" s="235"/>
      <c r="B48" s="307" t="s">
        <v>55</v>
      </c>
      <c r="C48" s="262" t="s">
        <v>48</v>
      </c>
      <c r="D48" s="220">
        <v>1</v>
      </c>
      <c r="E48" s="237"/>
      <c r="F48" s="237">
        <f>E48*D48</f>
        <v>0</v>
      </c>
      <c r="G48" s="235"/>
      <c r="H48" s="235"/>
      <c r="I48" s="235"/>
      <c r="J48" s="268"/>
      <c r="O48" s="269"/>
      <c r="P48" s="270"/>
    </row>
    <row r="49" spans="1:16" ht="12.75">
      <c r="A49" s="235"/>
      <c r="B49" s="307"/>
      <c r="C49" s="262"/>
      <c r="D49" s="220"/>
      <c r="E49" s="236"/>
      <c r="F49" s="236"/>
      <c r="G49" s="235"/>
      <c r="H49" s="235"/>
      <c r="I49" s="235"/>
      <c r="J49" s="268"/>
      <c r="O49" s="269"/>
      <c r="P49" s="270"/>
    </row>
    <row r="50" spans="1:16" ht="25.5">
      <c r="A50" s="266" t="s">
        <v>37</v>
      </c>
      <c r="B50" s="307" t="s">
        <v>56</v>
      </c>
      <c r="C50" s="262"/>
      <c r="D50" s="220"/>
      <c r="E50" s="236"/>
      <c r="F50" s="236"/>
      <c r="G50" s="235"/>
      <c r="H50" s="235"/>
      <c r="I50" s="235"/>
      <c r="J50" s="268"/>
      <c r="O50" s="269"/>
      <c r="P50" s="270"/>
    </row>
    <row r="51" spans="1:16" ht="12.75">
      <c r="A51" s="235"/>
      <c r="B51" s="307" t="s">
        <v>57</v>
      </c>
      <c r="C51" s="262" t="s">
        <v>23</v>
      </c>
      <c r="D51" s="220">
        <v>1</v>
      </c>
      <c r="E51" s="237"/>
      <c r="F51" s="237">
        <f>E51*D51</f>
        <v>0</v>
      </c>
      <c r="G51" s="238"/>
      <c r="H51" s="235"/>
      <c r="I51" s="235"/>
      <c r="J51" s="268"/>
      <c r="O51" s="269"/>
      <c r="P51" s="270"/>
    </row>
    <row r="52" spans="1:16" ht="12.75">
      <c r="A52" s="235"/>
      <c r="B52" s="307"/>
      <c r="C52" s="262"/>
      <c r="D52" s="220"/>
      <c r="E52" s="236"/>
      <c r="F52" s="236"/>
      <c r="G52" s="267"/>
      <c r="H52" s="235"/>
      <c r="I52" s="235"/>
      <c r="J52" s="268"/>
      <c r="O52" s="269"/>
      <c r="P52" s="270"/>
    </row>
    <row r="53" spans="1:16" ht="51">
      <c r="A53" s="235" t="s">
        <v>39</v>
      </c>
      <c r="B53" s="307" t="s">
        <v>58</v>
      </c>
      <c r="C53" s="262"/>
      <c r="D53" s="220"/>
      <c r="E53" s="236"/>
      <c r="F53" s="236"/>
      <c r="G53" s="267"/>
      <c r="H53" s="235"/>
      <c r="I53" s="235"/>
      <c r="J53" s="268"/>
      <c r="O53" s="269"/>
      <c r="P53" s="270"/>
    </row>
    <row r="54" spans="1:16" ht="12.75">
      <c r="A54" s="235"/>
      <c r="B54" s="307" t="s">
        <v>59</v>
      </c>
      <c r="C54" s="262"/>
      <c r="D54" s="220"/>
      <c r="E54" s="236"/>
      <c r="F54" s="236"/>
      <c r="G54" s="267"/>
      <c r="H54" s="235"/>
      <c r="I54" s="235"/>
      <c r="J54" s="268"/>
      <c r="O54" s="269"/>
      <c r="P54" s="270"/>
    </row>
    <row r="55" spans="1:16" ht="12.75">
      <c r="A55" s="235"/>
      <c r="B55" s="307" t="s">
        <v>60</v>
      </c>
      <c r="C55" s="262"/>
      <c r="D55" s="220"/>
      <c r="E55" s="236"/>
      <c r="F55" s="236"/>
      <c r="G55" s="267"/>
      <c r="H55" s="235"/>
      <c r="I55" s="235"/>
      <c r="J55" s="268"/>
      <c r="O55" s="269"/>
      <c r="P55" s="270"/>
    </row>
    <row r="56" spans="1:16" ht="12.75">
      <c r="A56" s="235"/>
      <c r="B56" s="307" t="s">
        <v>61</v>
      </c>
      <c r="C56" s="262" t="s">
        <v>62</v>
      </c>
      <c r="D56" s="220">
        <v>1</v>
      </c>
      <c r="E56" s="237"/>
      <c r="F56" s="237">
        <f>E56*D56</f>
        <v>0</v>
      </c>
      <c r="G56" s="267"/>
      <c r="H56" s="235"/>
      <c r="I56" s="235"/>
      <c r="J56" s="268"/>
      <c r="O56" s="269"/>
      <c r="P56" s="270"/>
    </row>
    <row r="57" spans="1:16" ht="12.75">
      <c r="A57" s="235"/>
      <c r="B57" s="307"/>
      <c r="C57" s="262"/>
      <c r="D57" s="220"/>
      <c r="E57" s="236"/>
      <c r="F57" s="236"/>
      <c r="G57" s="267"/>
      <c r="H57" s="235"/>
      <c r="I57" s="235"/>
      <c r="J57" s="268"/>
      <c r="O57" s="269"/>
      <c r="P57" s="270"/>
    </row>
    <row r="58" spans="1:16" ht="25.5">
      <c r="A58" s="235" t="s">
        <v>63</v>
      </c>
      <c r="B58" s="307" t="s">
        <v>64</v>
      </c>
      <c r="C58" s="262"/>
      <c r="D58" s="220"/>
      <c r="E58" s="236"/>
      <c r="F58" s="236"/>
      <c r="G58" s="7"/>
      <c r="H58" s="235"/>
      <c r="I58" s="235"/>
      <c r="O58" s="269"/>
      <c r="P58" s="270"/>
    </row>
    <row r="59" spans="1:16" ht="12.75">
      <c r="A59" s="235"/>
      <c r="B59" s="307" t="s">
        <v>65</v>
      </c>
      <c r="C59" s="262" t="s">
        <v>48</v>
      </c>
      <c r="D59" s="220">
        <v>2</v>
      </c>
      <c r="E59" s="237"/>
      <c r="F59" s="237">
        <f>E59*D59</f>
        <v>0</v>
      </c>
      <c r="G59" s="7"/>
      <c r="H59" s="235"/>
      <c r="I59" s="235"/>
      <c r="O59" s="269"/>
      <c r="P59" s="270"/>
    </row>
    <row r="60" spans="1:16" ht="12.75">
      <c r="A60" s="235"/>
      <c r="B60" s="307"/>
      <c r="C60" s="262"/>
      <c r="D60" s="220"/>
      <c r="E60" s="237"/>
      <c r="F60" s="237"/>
      <c r="G60" s="7"/>
      <c r="H60" s="235"/>
      <c r="I60" s="235"/>
      <c r="O60" s="269"/>
      <c r="P60" s="270"/>
    </row>
    <row r="61" spans="1:16" ht="25.5">
      <c r="A61" s="235" t="s">
        <v>66</v>
      </c>
      <c r="B61" s="307" t="s">
        <v>67</v>
      </c>
      <c r="C61" s="262"/>
      <c r="D61" s="220"/>
      <c r="E61" s="236"/>
      <c r="F61" s="236"/>
      <c r="G61" s="7"/>
      <c r="H61" s="235"/>
      <c r="I61" s="235"/>
      <c r="O61" s="269"/>
      <c r="P61" s="270"/>
    </row>
    <row r="62" spans="1:16" ht="12.75">
      <c r="A62" s="235"/>
      <c r="B62" s="307" t="s">
        <v>68</v>
      </c>
      <c r="C62" s="262" t="s">
        <v>48</v>
      </c>
      <c r="D62" s="220">
        <v>1</v>
      </c>
      <c r="E62" s="237"/>
      <c r="F62" s="237">
        <f>E62*D62</f>
        <v>0</v>
      </c>
      <c r="G62" s="7"/>
      <c r="H62" s="235"/>
      <c r="I62" s="235"/>
      <c r="O62" s="269"/>
      <c r="P62" s="270"/>
    </row>
    <row r="63" spans="1:16" ht="12.75">
      <c r="A63" s="235"/>
      <c r="B63" s="307"/>
      <c r="C63" s="262"/>
      <c r="D63" s="220"/>
      <c r="E63" s="236"/>
      <c r="F63" s="236"/>
      <c r="G63" s="7"/>
      <c r="H63" s="235"/>
      <c r="I63" s="235"/>
      <c r="O63" s="269"/>
      <c r="P63" s="270"/>
    </row>
    <row r="64" spans="1:16" ht="25.5">
      <c r="A64" s="235" t="s">
        <v>69</v>
      </c>
      <c r="B64" s="307" t="s">
        <v>70</v>
      </c>
      <c r="C64" s="262"/>
      <c r="D64" s="220"/>
      <c r="E64" s="236"/>
      <c r="F64" s="236"/>
      <c r="G64" s="234"/>
      <c r="H64" s="235"/>
      <c r="I64" s="235"/>
      <c r="J64" s="268"/>
      <c r="O64" s="269"/>
      <c r="P64" s="270"/>
    </row>
    <row r="65" spans="1:16" ht="12.75">
      <c r="A65" s="7"/>
      <c r="B65" s="318" t="s">
        <v>71</v>
      </c>
      <c r="C65" s="262" t="s">
        <v>48</v>
      </c>
      <c r="D65" s="220">
        <v>1</v>
      </c>
      <c r="E65" s="237"/>
      <c r="F65" s="237">
        <f>E65*D65</f>
        <v>0</v>
      </c>
      <c r="G65" s="234"/>
      <c r="H65" s="235"/>
      <c r="I65" s="235"/>
      <c r="J65" s="268"/>
      <c r="O65" s="269"/>
      <c r="P65" s="270"/>
    </row>
    <row r="66" spans="1:16" ht="12.75">
      <c r="A66" s="235"/>
      <c r="B66" s="318" t="s">
        <v>72</v>
      </c>
      <c r="C66" s="262" t="s">
        <v>48</v>
      </c>
      <c r="D66" s="220">
        <v>1</v>
      </c>
      <c r="E66" s="237"/>
      <c r="F66" s="237">
        <f>E66*D66</f>
        <v>0</v>
      </c>
      <c r="G66" s="234"/>
      <c r="H66" s="235"/>
      <c r="I66" s="235"/>
      <c r="J66" s="268"/>
      <c r="O66" s="269"/>
      <c r="P66" s="270"/>
    </row>
    <row r="67" spans="1:16" ht="12.75">
      <c r="A67" s="235"/>
      <c r="B67" s="318"/>
      <c r="C67" s="262"/>
      <c r="D67" s="220"/>
      <c r="E67" s="237"/>
      <c r="F67" s="237"/>
      <c r="G67" s="234"/>
      <c r="H67" s="235"/>
      <c r="I67" s="235"/>
      <c r="J67" s="268"/>
      <c r="O67" s="269"/>
      <c r="P67" s="270"/>
    </row>
    <row r="68" spans="1:16" ht="25.5">
      <c r="A68" s="235" t="s">
        <v>73</v>
      </c>
      <c r="B68" s="307" t="s">
        <v>74</v>
      </c>
      <c r="C68" s="262"/>
      <c r="D68" s="220"/>
      <c r="E68" s="236"/>
      <c r="F68" s="236"/>
      <c r="G68" s="234"/>
      <c r="H68" s="235"/>
      <c r="I68" s="235"/>
      <c r="J68" s="268"/>
      <c r="O68" s="269"/>
      <c r="P68" s="270"/>
    </row>
    <row r="69" spans="1:16" ht="12.75">
      <c r="A69" s="7"/>
      <c r="B69" s="318" t="s">
        <v>75</v>
      </c>
      <c r="C69" s="262" t="s">
        <v>48</v>
      </c>
      <c r="D69" s="220">
        <v>1</v>
      </c>
      <c r="E69" s="237"/>
      <c r="F69" s="237">
        <f>E69*D69</f>
        <v>0</v>
      </c>
      <c r="G69" s="234"/>
      <c r="H69" s="235"/>
      <c r="I69" s="235"/>
      <c r="J69" s="268"/>
      <c r="O69" s="269"/>
      <c r="P69" s="270"/>
    </row>
    <row r="70" spans="1:16" ht="12.75">
      <c r="A70" s="7"/>
      <c r="B70" s="318"/>
      <c r="C70" s="262"/>
      <c r="D70" s="220"/>
      <c r="E70" s="237"/>
      <c r="F70" s="237"/>
      <c r="G70" s="234"/>
      <c r="H70" s="235"/>
      <c r="I70" s="235"/>
      <c r="J70" s="268"/>
      <c r="O70" s="269"/>
      <c r="P70" s="270"/>
    </row>
    <row r="71" spans="1:16" ht="12.75" customHeight="1">
      <c r="A71" s="235" t="s">
        <v>76</v>
      </c>
      <c r="B71" s="307" t="s">
        <v>77</v>
      </c>
      <c r="C71" s="262"/>
      <c r="D71" s="220"/>
      <c r="E71" s="237"/>
      <c r="F71" s="237"/>
      <c r="G71" s="234"/>
      <c r="H71" s="235"/>
      <c r="I71" s="235"/>
      <c r="J71" s="268"/>
      <c r="O71" s="269"/>
      <c r="P71" s="270"/>
    </row>
    <row r="72" spans="1:16" ht="12.75">
      <c r="A72" s="236"/>
      <c r="B72" s="318"/>
      <c r="C72" s="262" t="s">
        <v>48</v>
      </c>
      <c r="D72" s="220">
        <v>1</v>
      </c>
      <c r="E72" s="237"/>
      <c r="F72" s="237">
        <f>E72*D72</f>
        <v>0</v>
      </c>
      <c r="G72" s="234"/>
      <c r="H72" s="235"/>
      <c r="J72" s="268"/>
      <c r="O72" s="269"/>
      <c r="P72" s="270"/>
    </row>
    <row r="73" spans="1:16" ht="12.75">
      <c r="A73" s="236"/>
      <c r="B73" s="318"/>
      <c r="C73" s="262"/>
      <c r="D73" s="220"/>
      <c r="E73" s="237"/>
      <c r="F73" s="237"/>
      <c r="G73" s="234"/>
      <c r="H73" s="235"/>
      <c r="J73" s="268"/>
      <c r="O73" s="269"/>
      <c r="P73" s="270"/>
    </row>
    <row r="74" spans="1:16" ht="12.75">
      <c r="A74" s="235" t="s">
        <v>78</v>
      </c>
      <c r="B74" s="307" t="s">
        <v>79</v>
      </c>
      <c r="D74" s="7"/>
      <c r="G74" s="234"/>
      <c r="H74" s="235"/>
      <c r="I74" s="235"/>
      <c r="J74" s="268"/>
      <c r="O74" s="269"/>
      <c r="P74" s="270"/>
    </row>
    <row r="75" spans="1:16" ht="12.75">
      <c r="A75" s="235"/>
      <c r="B75" s="307"/>
      <c r="C75" s="262" t="s">
        <v>48</v>
      </c>
      <c r="D75" s="220">
        <v>1</v>
      </c>
      <c r="E75" s="237"/>
      <c r="F75" s="237">
        <f>E75*D75</f>
        <v>0</v>
      </c>
      <c r="G75" s="234"/>
      <c r="H75" s="235"/>
      <c r="I75" s="235"/>
      <c r="J75" s="268"/>
      <c r="K75" s="7" t="s">
        <v>80</v>
      </c>
      <c r="O75" s="269"/>
      <c r="P75" s="270"/>
    </row>
    <row r="76" spans="1:16" ht="12.75">
      <c r="A76" s="235"/>
      <c r="B76" s="307"/>
      <c r="C76" s="262"/>
      <c r="D76" s="220"/>
      <c r="E76" s="237"/>
      <c r="F76" s="237"/>
      <c r="G76" s="234"/>
      <c r="H76" s="235"/>
      <c r="I76" s="235"/>
      <c r="O76" s="269"/>
      <c r="P76" s="270"/>
    </row>
    <row r="77" spans="1:16" ht="38.25">
      <c r="A77" s="235" t="s">
        <v>81</v>
      </c>
      <c r="B77" s="307" t="s">
        <v>82</v>
      </c>
      <c r="D77" s="7"/>
      <c r="G77" s="234"/>
      <c r="H77" s="235"/>
      <c r="I77" s="235"/>
      <c r="J77" s="268"/>
      <c r="O77" s="269"/>
      <c r="P77" s="270"/>
    </row>
    <row r="78" spans="1:16" ht="12.75">
      <c r="A78" s="235"/>
      <c r="B78" s="307"/>
      <c r="C78" s="262" t="s">
        <v>48</v>
      </c>
      <c r="D78" s="220">
        <v>1</v>
      </c>
      <c r="E78" s="237"/>
      <c r="F78" s="237">
        <f>E78*D78</f>
        <v>0</v>
      </c>
      <c r="G78" s="234"/>
      <c r="H78" s="235"/>
      <c r="I78" s="235"/>
      <c r="J78" s="268"/>
      <c r="O78" s="269"/>
      <c r="P78" s="270"/>
    </row>
    <row r="79" spans="1:16" ht="12.75">
      <c r="A79" s="235"/>
      <c r="B79" s="307"/>
      <c r="C79" s="262"/>
      <c r="D79" s="220"/>
      <c r="E79" s="237"/>
      <c r="F79" s="237"/>
      <c r="G79" s="234"/>
      <c r="H79" s="235"/>
      <c r="I79" s="235"/>
      <c r="J79" s="268"/>
      <c r="O79" s="269"/>
      <c r="P79" s="270"/>
    </row>
    <row r="80" spans="1:16" ht="25.5">
      <c r="A80" s="235" t="s">
        <v>83</v>
      </c>
      <c r="B80" s="307" t="s">
        <v>84</v>
      </c>
      <c r="C80" s="262"/>
      <c r="D80" s="220"/>
      <c r="E80" s="237"/>
      <c r="F80" s="237"/>
      <c r="G80" s="234"/>
      <c r="H80" s="235"/>
      <c r="I80" s="235"/>
      <c r="J80" s="268"/>
      <c r="O80" s="269"/>
      <c r="P80" s="270"/>
    </row>
    <row r="81" spans="1:16" ht="12.75">
      <c r="A81" s="7"/>
      <c r="B81" s="318"/>
      <c r="C81" s="262" t="s">
        <v>48</v>
      </c>
      <c r="D81" s="220">
        <v>1</v>
      </c>
      <c r="E81" s="237"/>
      <c r="F81" s="237">
        <f>E81*D81</f>
        <v>0</v>
      </c>
      <c r="G81" s="234"/>
      <c r="H81" s="235"/>
      <c r="I81" s="235"/>
      <c r="J81" s="268"/>
      <c r="O81" s="269"/>
      <c r="P81" s="270"/>
    </row>
    <row r="82" spans="1:16" ht="12.75">
      <c r="A82" s="7"/>
      <c r="B82" s="318"/>
      <c r="C82" s="262"/>
      <c r="D82" s="220"/>
      <c r="E82" s="237"/>
      <c r="F82" s="237"/>
      <c r="G82" s="234"/>
      <c r="H82" s="235"/>
      <c r="I82" s="235"/>
      <c r="J82" s="268"/>
      <c r="O82" s="269"/>
      <c r="P82" s="270"/>
    </row>
    <row r="83" spans="1:16" ht="38.25">
      <c r="A83" s="235" t="s">
        <v>85</v>
      </c>
      <c r="B83" s="307" t="s">
        <v>86</v>
      </c>
      <c r="C83" s="262"/>
      <c r="D83" s="220"/>
      <c r="E83" s="237"/>
      <c r="F83" s="237"/>
      <c r="G83" s="234"/>
      <c r="H83" s="235"/>
      <c r="I83" s="235"/>
      <c r="J83" s="268"/>
      <c r="O83" s="269"/>
      <c r="P83" s="270"/>
    </row>
    <row r="84" spans="1:16" ht="12.75">
      <c r="A84" s="7"/>
      <c r="B84" s="318"/>
      <c r="C84" s="262" t="s">
        <v>48</v>
      </c>
      <c r="D84" s="220">
        <v>1</v>
      </c>
      <c r="E84" s="237"/>
      <c r="F84" s="237">
        <f>E84*D84</f>
        <v>0</v>
      </c>
      <c r="G84" s="234"/>
      <c r="H84" s="235"/>
      <c r="I84" s="235"/>
      <c r="J84" s="268"/>
      <c r="O84" s="269"/>
      <c r="P84" s="270"/>
    </row>
    <row r="85" spans="1:16" ht="12.75">
      <c r="A85" s="7"/>
      <c r="B85" s="318"/>
      <c r="C85" s="262"/>
      <c r="D85" s="220"/>
      <c r="E85" s="237"/>
      <c r="F85" s="237"/>
      <c r="G85" s="234"/>
      <c r="H85" s="235"/>
      <c r="I85" s="235"/>
      <c r="J85" s="268"/>
      <c r="O85" s="269"/>
      <c r="P85" s="270"/>
    </row>
    <row r="86" spans="1:16" ht="12.75">
      <c r="A86" s="235" t="s">
        <v>87</v>
      </c>
      <c r="B86" s="307" t="s">
        <v>88</v>
      </c>
      <c r="C86" s="262"/>
      <c r="D86" s="220"/>
      <c r="E86" s="236"/>
      <c r="F86" s="236"/>
      <c r="G86" s="234"/>
      <c r="H86" s="235"/>
      <c r="I86" s="235"/>
      <c r="O86" s="269"/>
      <c r="P86" s="270"/>
    </row>
    <row r="87" spans="1:16" ht="12.75">
      <c r="A87" s="235"/>
      <c r="B87" s="307" t="s">
        <v>89</v>
      </c>
      <c r="C87" s="262" t="s">
        <v>34</v>
      </c>
      <c r="D87" s="220">
        <v>3</v>
      </c>
      <c r="E87" s="237"/>
      <c r="F87" s="237">
        <f>E87*D87</f>
        <v>0</v>
      </c>
      <c r="G87" s="234"/>
      <c r="H87" s="235"/>
      <c r="I87" s="235"/>
      <c r="J87" s="268"/>
      <c r="O87" s="269"/>
      <c r="P87" s="270"/>
    </row>
    <row r="88" spans="1:16" ht="12.75">
      <c r="A88" s="7"/>
      <c r="B88" s="318"/>
      <c r="C88" s="262"/>
      <c r="D88" s="220"/>
      <c r="E88" s="237"/>
      <c r="F88" s="237"/>
      <c r="G88" s="234"/>
      <c r="H88" s="235"/>
      <c r="I88" s="235"/>
      <c r="J88" s="268"/>
      <c r="O88" s="269"/>
      <c r="P88" s="270"/>
    </row>
    <row r="89" spans="1:16" ht="25.5">
      <c r="A89" s="235" t="s">
        <v>90</v>
      </c>
      <c r="B89" s="307" t="s">
        <v>91</v>
      </c>
      <c r="C89" s="262"/>
      <c r="D89" s="220"/>
      <c r="E89" s="236"/>
      <c r="F89" s="236"/>
      <c r="G89" s="234"/>
      <c r="H89" s="235"/>
      <c r="I89" s="235"/>
      <c r="O89" s="269"/>
      <c r="P89" s="270"/>
    </row>
    <row r="90" spans="1:16" ht="12.75">
      <c r="A90" s="235"/>
      <c r="B90" s="307"/>
      <c r="C90" s="262" t="s">
        <v>48</v>
      </c>
      <c r="D90" s="220">
        <v>2</v>
      </c>
      <c r="E90" s="237"/>
      <c r="F90" s="237">
        <f>E90*D90</f>
        <v>0</v>
      </c>
      <c r="G90" s="234"/>
      <c r="H90" s="235"/>
      <c r="I90" s="235"/>
      <c r="J90" s="268"/>
      <c r="O90" s="269"/>
      <c r="P90" s="270"/>
    </row>
    <row r="91" spans="1:16" ht="12.75">
      <c r="A91" s="235"/>
      <c r="B91" s="307"/>
      <c r="C91" s="262"/>
      <c r="D91" s="220"/>
      <c r="E91" s="237"/>
      <c r="F91" s="237"/>
      <c r="G91" s="234"/>
      <c r="H91" s="235"/>
      <c r="I91" s="235"/>
      <c r="J91" s="268"/>
      <c r="O91" s="269"/>
      <c r="P91" s="270"/>
    </row>
    <row r="92" spans="1:10" ht="25.5">
      <c r="A92" s="235" t="s">
        <v>92</v>
      </c>
      <c r="B92" s="307" t="s">
        <v>556</v>
      </c>
      <c r="C92" s="262"/>
      <c r="D92" s="220"/>
      <c r="E92" s="236"/>
      <c r="F92" s="236"/>
      <c r="G92" s="238"/>
      <c r="H92" s="235"/>
      <c r="I92" s="235"/>
      <c r="J92" s="236"/>
    </row>
    <row r="93" spans="1:10" ht="12.75">
      <c r="A93" s="235"/>
      <c r="B93" s="307" t="s">
        <v>93</v>
      </c>
      <c r="C93" s="262" t="s">
        <v>23</v>
      </c>
      <c r="D93" s="220">
        <v>4</v>
      </c>
      <c r="E93" s="237"/>
      <c r="F93" s="237">
        <f>E93*D93</f>
        <v>0</v>
      </c>
      <c r="G93" s="238"/>
      <c r="H93" s="235"/>
      <c r="I93" s="235"/>
      <c r="J93" s="236"/>
    </row>
    <row r="94" spans="1:10" ht="12.75">
      <c r="A94" s="235"/>
      <c r="B94" s="307" t="s">
        <v>94</v>
      </c>
      <c r="C94" s="262" t="s">
        <v>23</v>
      </c>
      <c r="D94" s="220">
        <v>1</v>
      </c>
      <c r="E94" s="237"/>
      <c r="F94" s="237">
        <f>E94*D94</f>
        <v>0</v>
      </c>
      <c r="G94" s="238"/>
      <c r="H94" s="235"/>
      <c r="I94" s="235"/>
      <c r="J94" s="236"/>
    </row>
    <row r="95" spans="1:10" ht="12.75">
      <c r="A95" s="235"/>
      <c r="B95" s="307" t="s">
        <v>95</v>
      </c>
      <c r="C95" s="262" t="s">
        <v>41</v>
      </c>
      <c r="D95" s="220">
        <v>1</v>
      </c>
      <c r="E95" s="237"/>
      <c r="F95" s="237">
        <f>E95*D95</f>
        <v>0</v>
      </c>
      <c r="G95" s="238"/>
      <c r="H95" s="235"/>
      <c r="I95" s="235"/>
      <c r="J95" s="236"/>
    </row>
    <row r="96" spans="1:10" ht="12.75">
      <c r="A96" s="235"/>
      <c r="B96" s="307" t="s">
        <v>55</v>
      </c>
      <c r="C96" s="262" t="s">
        <v>27</v>
      </c>
      <c r="D96" s="220">
        <v>6</v>
      </c>
      <c r="E96" s="237"/>
      <c r="F96" s="237">
        <f>E96*D96</f>
        <v>0</v>
      </c>
      <c r="G96" s="238"/>
      <c r="H96" s="235"/>
      <c r="I96" s="235"/>
      <c r="J96" s="236"/>
    </row>
    <row r="97" spans="1:10" ht="12.75">
      <c r="A97" s="235"/>
      <c r="B97" s="307"/>
      <c r="C97" s="262"/>
      <c r="D97" s="271"/>
      <c r="E97" s="236"/>
      <c r="F97" s="236"/>
      <c r="G97" s="238"/>
      <c r="H97" s="235"/>
      <c r="I97" s="235"/>
      <c r="J97" s="236"/>
    </row>
    <row r="98" spans="1:7" s="258" customFormat="1" ht="38.25">
      <c r="A98" s="235" t="s">
        <v>96</v>
      </c>
      <c r="B98" s="307" t="s">
        <v>557</v>
      </c>
      <c r="C98" s="272"/>
      <c r="D98" s="273"/>
      <c r="E98" s="274"/>
      <c r="F98" s="275"/>
      <c r="G98" s="276"/>
    </row>
    <row r="99" spans="1:7" s="258" customFormat="1" ht="12.75">
      <c r="A99" s="277" t="s">
        <v>97</v>
      </c>
      <c r="B99" s="307" t="s">
        <v>98</v>
      </c>
      <c r="C99" s="262" t="s">
        <v>48</v>
      </c>
      <c r="D99" s="220">
        <v>13</v>
      </c>
      <c r="E99" s="237"/>
      <c r="F99" s="237">
        <f>D99*E99</f>
        <v>0</v>
      </c>
      <c r="G99" s="278"/>
    </row>
    <row r="100" spans="1:7" s="258" customFormat="1" ht="12.75">
      <c r="A100" s="277"/>
      <c r="B100" s="307"/>
      <c r="C100" s="262"/>
      <c r="D100" s="220"/>
      <c r="E100" s="237"/>
      <c r="F100" s="237"/>
      <c r="G100" s="278"/>
    </row>
    <row r="101" spans="1:24" s="259" customFormat="1" ht="25.5">
      <c r="A101" s="235" t="s">
        <v>99</v>
      </c>
      <c r="B101" s="307" t="s">
        <v>558</v>
      </c>
      <c r="C101" s="272"/>
      <c r="D101" s="273"/>
      <c r="E101" s="237"/>
      <c r="F101" s="279"/>
      <c r="G101" s="276"/>
      <c r="H101" s="279"/>
      <c r="O101" s="281"/>
      <c r="P101" s="281"/>
      <c r="S101" s="282"/>
      <c r="T101" s="282"/>
      <c r="U101" s="282"/>
      <c r="V101" s="282"/>
      <c r="W101" s="282"/>
      <c r="X101" s="282"/>
    </row>
    <row r="102" spans="1:24" s="259" customFormat="1" ht="12.75" customHeight="1">
      <c r="A102" s="280"/>
      <c r="B102" s="307" t="s">
        <v>100</v>
      </c>
      <c r="C102" s="262" t="s">
        <v>48</v>
      </c>
      <c r="D102" s="220">
        <v>2</v>
      </c>
      <c r="E102" s="237"/>
      <c r="F102" s="237">
        <f>D102*E102</f>
        <v>0</v>
      </c>
      <c r="G102" s="276"/>
      <c r="H102" s="279"/>
      <c r="O102" s="281"/>
      <c r="P102" s="281"/>
      <c r="S102" s="282"/>
      <c r="T102" s="282"/>
      <c r="U102" s="282"/>
      <c r="V102" s="282"/>
      <c r="W102" s="282"/>
      <c r="X102" s="282"/>
    </row>
    <row r="103" spans="1:24" s="259" customFormat="1" ht="12.75" customHeight="1">
      <c r="A103" s="280"/>
      <c r="B103" s="307"/>
      <c r="C103" s="262"/>
      <c r="D103" s="220"/>
      <c r="E103" s="237"/>
      <c r="F103" s="237"/>
      <c r="G103" s="276"/>
      <c r="H103" s="279"/>
      <c r="O103" s="281"/>
      <c r="P103" s="281"/>
      <c r="S103" s="282"/>
      <c r="T103" s="282"/>
      <c r="U103" s="282"/>
      <c r="V103" s="282"/>
      <c r="W103" s="282"/>
      <c r="X103" s="282"/>
    </row>
    <row r="104" spans="1:24" s="259" customFormat="1" ht="12.75" customHeight="1">
      <c r="A104" s="235" t="s">
        <v>101</v>
      </c>
      <c r="B104" s="379" t="s">
        <v>102</v>
      </c>
      <c r="C104" s="272"/>
      <c r="D104" s="273"/>
      <c r="E104" s="237"/>
      <c r="F104" s="279"/>
      <c r="G104" s="276"/>
      <c r="H104" s="279"/>
      <c r="O104" s="281"/>
      <c r="P104" s="281"/>
      <c r="S104" s="282"/>
      <c r="T104" s="282"/>
      <c r="U104" s="282"/>
      <c r="V104" s="282"/>
      <c r="W104" s="282"/>
      <c r="X104" s="282"/>
    </row>
    <row r="105" spans="1:24" s="259" customFormat="1" ht="12.75" customHeight="1">
      <c r="A105" s="235"/>
      <c r="B105" s="379" t="s">
        <v>103</v>
      </c>
      <c r="C105" s="262" t="s">
        <v>48</v>
      </c>
      <c r="D105" s="220">
        <v>2</v>
      </c>
      <c r="E105" s="237"/>
      <c r="F105" s="237">
        <f>D105*E105</f>
        <v>0</v>
      </c>
      <c r="G105" s="276"/>
      <c r="H105" s="279"/>
      <c r="O105" s="281"/>
      <c r="P105" s="281"/>
      <c r="S105" s="282"/>
      <c r="T105" s="282"/>
      <c r="U105" s="282"/>
      <c r="V105" s="282"/>
      <c r="W105" s="282"/>
      <c r="X105" s="282"/>
    </row>
    <row r="106" spans="1:16" ht="12.75">
      <c r="A106" s="235"/>
      <c r="B106" s="318"/>
      <c r="C106" s="262"/>
      <c r="D106" s="220"/>
      <c r="E106" s="236"/>
      <c r="F106" s="236"/>
      <c r="G106" s="234"/>
      <c r="H106" s="235"/>
      <c r="I106" s="235"/>
      <c r="J106" s="268"/>
      <c r="O106" s="269"/>
      <c r="P106" s="270"/>
    </row>
    <row r="107" spans="1:16" ht="76.5">
      <c r="A107" s="235" t="s">
        <v>104</v>
      </c>
      <c r="B107" s="307" t="s">
        <v>105</v>
      </c>
      <c r="C107" s="262"/>
      <c r="D107" s="220"/>
      <c r="E107" s="236"/>
      <c r="F107" s="236"/>
      <c r="G107" s="234"/>
      <c r="H107" s="235"/>
      <c r="I107" s="235"/>
      <c r="J107" s="268"/>
      <c r="O107" s="269"/>
      <c r="P107" s="270"/>
    </row>
    <row r="108" spans="1:16" ht="12.75">
      <c r="A108" s="235"/>
      <c r="B108" s="307"/>
      <c r="C108" s="262" t="s">
        <v>41</v>
      </c>
      <c r="D108" s="220">
        <v>4</v>
      </c>
      <c r="E108" s="237"/>
      <c r="F108" s="237">
        <f>E108*D108</f>
        <v>0</v>
      </c>
      <c r="G108" s="234"/>
      <c r="H108" s="235"/>
      <c r="I108" s="235"/>
      <c r="J108" s="268"/>
      <c r="O108" s="269"/>
      <c r="P108" s="270"/>
    </row>
    <row r="109" spans="1:16" ht="12.75">
      <c r="A109" s="235"/>
      <c r="B109" s="307"/>
      <c r="C109" s="262"/>
      <c r="D109" s="220"/>
      <c r="E109" s="236"/>
      <c r="F109" s="236"/>
      <c r="G109" s="234"/>
      <c r="H109" s="235"/>
      <c r="I109" s="235"/>
      <c r="J109" s="268"/>
      <c r="O109" s="269"/>
      <c r="P109" s="270"/>
    </row>
    <row r="110" spans="1:10" ht="46.5" customHeight="1">
      <c r="A110" s="235" t="s">
        <v>106</v>
      </c>
      <c r="B110" s="307" t="s">
        <v>107</v>
      </c>
      <c r="C110" s="262" t="s">
        <v>62</v>
      </c>
      <c r="D110" s="220">
        <v>1</v>
      </c>
      <c r="E110" s="237"/>
      <c r="F110" s="237">
        <f>E110*D110</f>
        <v>0</v>
      </c>
      <c r="G110" s="238"/>
      <c r="H110" s="235"/>
      <c r="I110" s="235"/>
      <c r="J110" s="236"/>
    </row>
    <row r="111" spans="1:10" ht="12.75">
      <c r="A111" s="235"/>
      <c r="B111" s="307"/>
      <c r="C111" s="262"/>
      <c r="D111" s="220"/>
      <c r="E111" s="237"/>
      <c r="F111" s="237"/>
      <c r="G111" s="238"/>
      <c r="H111" s="235"/>
      <c r="I111" s="235"/>
      <c r="J111" s="236"/>
    </row>
    <row r="112" spans="1:10" ht="12.75">
      <c r="A112" s="235" t="s">
        <v>108</v>
      </c>
      <c r="B112" s="307" t="s">
        <v>109</v>
      </c>
      <c r="C112" s="262" t="s">
        <v>23</v>
      </c>
      <c r="D112" s="220">
        <v>27</v>
      </c>
      <c r="E112" s="237"/>
      <c r="F112" s="237">
        <f>E112*D112</f>
        <v>0</v>
      </c>
      <c r="G112" s="238"/>
      <c r="H112" s="235"/>
      <c r="I112" s="235"/>
      <c r="J112" s="236"/>
    </row>
    <row r="113" spans="1:10" ht="12.75">
      <c r="A113" s="235"/>
      <c r="B113" s="307"/>
      <c r="C113" s="262"/>
      <c r="D113" s="220"/>
      <c r="E113" s="236"/>
      <c r="F113" s="236"/>
      <c r="G113" s="238"/>
      <c r="H113" s="235"/>
      <c r="I113" s="235"/>
      <c r="J113" s="236"/>
    </row>
    <row r="114" spans="1:10" ht="12.75">
      <c r="A114" s="265"/>
      <c r="B114" s="313" t="s">
        <v>110</v>
      </c>
      <c r="C114" s="256"/>
      <c r="D114" s="241"/>
      <c r="E114" s="242"/>
      <c r="F114" s="243">
        <f>SUM(F34:F113)</f>
        <v>0</v>
      </c>
      <c r="G114" s="238"/>
      <c r="H114" s="235"/>
      <c r="I114" s="235"/>
      <c r="J114" s="236"/>
    </row>
    <row r="115" spans="1:10" ht="12.75">
      <c r="A115" s="265"/>
      <c r="B115" s="314"/>
      <c r="C115" s="257"/>
      <c r="D115" s="245"/>
      <c r="E115" s="246"/>
      <c r="F115" s="247"/>
      <c r="G115" s="238"/>
      <c r="H115" s="235"/>
      <c r="I115" s="235"/>
      <c r="J115" s="236"/>
    </row>
    <row r="116" spans="1:10" ht="15.75" customHeight="1">
      <c r="A116" s="234" t="s">
        <v>30</v>
      </c>
      <c r="B116" s="309" t="s">
        <v>111</v>
      </c>
      <c r="C116" s="252"/>
      <c r="D116" s="233"/>
      <c r="E116" s="218"/>
      <c r="F116" s="218"/>
      <c r="G116" s="235"/>
      <c r="H116" s="235"/>
      <c r="J116" s="236"/>
    </row>
    <row r="117" spans="1:10" ht="12.75">
      <c r="A117" s="234"/>
      <c r="B117" s="309"/>
      <c r="C117" s="252"/>
      <c r="D117" s="233"/>
      <c r="E117" s="218"/>
      <c r="F117" s="218"/>
      <c r="G117" s="235"/>
      <c r="H117" s="235"/>
      <c r="I117" s="235"/>
      <c r="J117" s="236"/>
    </row>
    <row r="118" spans="1:10" ht="38.25">
      <c r="A118" s="235" t="s">
        <v>20</v>
      </c>
      <c r="B118" s="307" t="s">
        <v>112</v>
      </c>
      <c r="C118" s="262" t="s">
        <v>23</v>
      </c>
      <c r="D118" s="220">
        <v>80</v>
      </c>
      <c r="E118" s="237"/>
      <c r="F118" s="237">
        <f>E118*D118</f>
        <v>0</v>
      </c>
      <c r="G118" s="235"/>
      <c r="H118" s="235"/>
      <c r="I118" s="235"/>
      <c r="J118" s="236"/>
    </row>
    <row r="119" spans="1:9" ht="12.75">
      <c r="A119" s="234"/>
      <c r="B119" s="309"/>
      <c r="C119" s="262"/>
      <c r="D119" s="233"/>
      <c r="E119" s="237"/>
      <c r="F119" s="237"/>
      <c r="G119" s="235"/>
      <c r="H119" s="235"/>
      <c r="I119" s="235"/>
    </row>
    <row r="120" spans="1:10" ht="51">
      <c r="A120" s="235" t="s">
        <v>24</v>
      </c>
      <c r="B120" s="307" t="s">
        <v>113</v>
      </c>
      <c r="C120" s="262"/>
      <c r="D120" s="220"/>
      <c r="E120" s="236"/>
      <c r="F120" s="236"/>
      <c r="G120" s="235"/>
      <c r="H120" s="235"/>
      <c r="J120" s="236"/>
    </row>
    <row r="121" spans="1:10" ht="12.75">
      <c r="A121" s="235"/>
      <c r="B121" s="307" t="s">
        <v>26</v>
      </c>
      <c r="C121" s="262" t="s">
        <v>27</v>
      </c>
      <c r="D121" s="220">
        <v>9.8</v>
      </c>
      <c r="E121" s="237"/>
      <c r="F121" s="237">
        <f>E121*D121</f>
        <v>0</v>
      </c>
      <c r="G121" s="235"/>
      <c r="H121" s="235"/>
      <c r="I121" s="235"/>
      <c r="J121" s="236"/>
    </row>
    <row r="122" spans="1:10" ht="12.75">
      <c r="A122" s="235"/>
      <c r="B122" s="307" t="s">
        <v>28</v>
      </c>
      <c r="C122" s="262" t="s">
        <v>27</v>
      </c>
      <c r="D122" s="220">
        <v>22.4</v>
      </c>
      <c r="E122" s="237"/>
      <c r="F122" s="237">
        <f>E122*D122</f>
        <v>0</v>
      </c>
      <c r="G122" s="235"/>
      <c r="H122" s="235"/>
      <c r="I122" s="235"/>
      <c r="J122" s="236"/>
    </row>
    <row r="123" spans="1:10" ht="12.75">
      <c r="A123" s="235"/>
      <c r="B123" s="307"/>
      <c r="C123" s="262" t="s">
        <v>29</v>
      </c>
      <c r="D123" s="220">
        <f>SUM(D121:D122)</f>
        <v>32.2</v>
      </c>
      <c r="E123" s="236"/>
      <c r="F123" s="236"/>
      <c r="G123" s="7"/>
      <c r="H123" s="235"/>
      <c r="I123" s="235"/>
      <c r="J123" s="236"/>
    </row>
    <row r="124" spans="1:10" ht="12.75">
      <c r="A124" s="235"/>
      <c r="B124" s="307"/>
      <c r="C124" s="262"/>
      <c r="D124" s="220"/>
      <c r="E124" s="236"/>
      <c r="F124" s="236"/>
      <c r="G124" s="7"/>
      <c r="H124" s="235"/>
      <c r="I124" s="235"/>
      <c r="J124" s="236"/>
    </row>
    <row r="125" spans="1:10" ht="51">
      <c r="A125" s="235" t="s">
        <v>30</v>
      </c>
      <c r="B125" s="307" t="s">
        <v>114</v>
      </c>
      <c r="C125" s="262" t="s">
        <v>27</v>
      </c>
      <c r="D125" s="220">
        <v>9.6</v>
      </c>
      <c r="E125" s="237"/>
      <c r="F125" s="237">
        <f>E125*D125</f>
        <v>0</v>
      </c>
      <c r="G125" s="235"/>
      <c r="H125" s="235"/>
      <c r="I125" s="235"/>
      <c r="J125" s="236"/>
    </row>
    <row r="126" spans="1:10" ht="12.75">
      <c r="A126" s="235"/>
      <c r="B126" s="307"/>
      <c r="C126" s="262"/>
      <c r="D126" s="220"/>
      <c r="E126" s="237"/>
      <c r="F126" s="237"/>
      <c r="G126" s="235"/>
      <c r="H126" s="235"/>
      <c r="I126" s="235"/>
      <c r="J126" s="236"/>
    </row>
    <row r="127" spans="1:10" ht="25.5">
      <c r="A127" s="235" t="s">
        <v>32</v>
      </c>
      <c r="B127" s="307" t="s">
        <v>33</v>
      </c>
      <c r="C127" s="262" t="s">
        <v>34</v>
      </c>
      <c r="D127" s="220">
        <v>80</v>
      </c>
      <c r="E127" s="237"/>
      <c r="F127" s="237">
        <f>E127*D127</f>
        <v>0</v>
      </c>
      <c r="G127" s="235"/>
      <c r="H127" s="235"/>
      <c r="I127" s="235"/>
      <c r="J127" s="236"/>
    </row>
    <row r="128" spans="1:10" ht="12.75">
      <c r="A128" s="235"/>
      <c r="B128" s="307"/>
      <c r="C128" s="262"/>
      <c r="D128" s="220"/>
      <c r="E128" s="236"/>
      <c r="F128" s="236"/>
      <c r="G128" s="235"/>
      <c r="H128" s="235"/>
      <c r="I128" s="235"/>
      <c r="J128" s="236"/>
    </row>
    <row r="129" spans="1:10" ht="51">
      <c r="A129" s="235" t="s">
        <v>35</v>
      </c>
      <c r="B129" s="307" t="s">
        <v>115</v>
      </c>
      <c r="C129" s="262" t="s">
        <v>27</v>
      </c>
      <c r="D129" s="220">
        <v>22.6</v>
      </c>
      <c r="E129" s="237"/>
      <c r="F129" s="237">
        <f>E129*D129</f>
        <v>0</v>
      </c>
      <c r="G129" s="235"/>
      <c r="H129" s="235"/>
      <c r="I129" s="235"/>
      <c r="J129" s="236"/>
    </row>
    <row r="130" spans="1:10" ht="12.75">
      <c r="A130" s="235"/>
      <c r="B130" s="307"/>
      <c r="C130" s="262"/>
      <c r="D130" s="220"/>
      <c r="E130" s="236"/>
      <c r="F130" s="236"/>
      <c r="G130" s="7"/>
      <c r="H130" s="235"/>
      <c r="I130" s="235"/>
      <c r="J130" s="236"/>
    </row>
    <row r="131" spans="1:10" ht="38.25">
      <c r="A131" s="235" t="s">
        <v>37</v>
      </c>
      <c r="B131" s="307" t="s">
        <v>38</v>
      </c>
      <c r="C131" s="262" t="s">
        <v>27</v>
      </c>
      <c r="D131" s="220">
        <v>11.5</v>
      </c>
      <c r="E131" s="237"/>
      <c r="F131" s="237">
        <f>E131*D131</f>
        <v>0</v>
      </c>
      <c r="G131" s="235"/>
      <c r="H131" s="235"/>
      <c r="I131" s="235"/>
      <c r="J131" s="236"/>
    </row>
    <row r="132" spans="1:10" ht="12.75">
      <c r="A132" s="235"/>
      <c r="B132" s="307"/>
      <c r="C132" s="262"/>
      <c r="D132" s="220"/>
      <c r="E132" s="236"/>
      <c r="F132" s="236"/>
      <c r="G132" s="235"/>
      <c r="H132" s="235"/>
      <c r="I132" s="235"/>
      <c r="J132" s="236"/>
    </row>
    <row r="133" spans="1:10" ht="12.75">
      <c r="A133" s="235" t="s">
        <v>39</v>
      </c>
      <c r="B133" s="307" t="s">
        <v>40</v>
      </c>
      <c r="C133" s="262" t="s">
        <v>41</v>
      </c>
      <c r="D133" s="220">
        <v>35</v>
      </c>
      <c r="E133" s="237"/>
      <c r="F133" s="237">
        <f>E133*D133</f>
        <v>0</v>
      </c>
      <c r="G133" s="235"/>
      <c r="H133" s="235"/>
      <c r="I133" s="235"/>
      <c r="J133" s="236"/>
    </row>
    <row r="134" spans="1:10" ht="12.75">
      <c r="A134" s="263"/>
      <c r="B134" s="307"/>
      <c r="C134" s="262"/>
      <c r="D134" s="220"/>
      <c r="E134" s="236"/>
      <c r="F134" s="264"/>
      <c r="G134" s="235"/>
      <c r="H134" s="235"/>
      <c r="I134" s="235"/>
      <c r="J134" s="236"/>
    </row>
    <row r="135" spans="1:10" ht="25.5">
      <c r="A135" s="265"/>
      <c r="B135" s="313" t="s">
        <v>116</v>
      </c>
      <c r="C135" s="256"/>
      <c r="D135" s="241"/>
      <c r="E135" s="242"/>
      <c r="F135" s="243">
        <f>SUM(F118:F133)</f>
        <v>0</v>
      </c>
      <c r="G135" s="235"/>
      <c r="H135" s="235"/>
      <c r="I135" s="235"/>
      <c r="J135" s="236"/>
    </row>
    <row r="136" spans="1:10" ht="12.75">
      <c r="A136" s="235"/>
      <c r="B136" s="307"/>
      <c r="C136" s="262"/>
      <c r="D136" s="220"/>
      <c r="E136" s="236"/>
      <c r="F136" s="236"/>
      <c r="G136" s="235"/>
      <c r="H136" s="235"/>
      <c r="I136" s="235"/>
      <c r="J136" s="236"/>
    </row>
    <row r="137" spans="1:10" ht="12.75">
      <c r="A137" s="265"/>
      <c r="B137" s="314"/>
      <c r="C137" s="257"/>
      <c r="D137" s="245"/>
      <c r="E137" s="246"/>
      <c r="F137" s="283"/>
      <c r="G137" s="238"/>
      <c r="H137" s="235"/>
      <c r="I137" s="235"/>
      <c r="J137" s="236"/>
    </row>
    <row r="138" spans="1:10" ht="12.75">
      <c r="A138" s="234" t="s">
        <v>32</v>
      </c>
      <c r="B138" s="309" t="s">
        <v>117</v>
      </c>
      <c r="C138" s="252"/>
      <c r="D138" s="233"/>
      <c r="E138" s="218"/>
      <c r="F138" s="218"/>
      <c r="G138" s="238"/>
      <c r="H138" s="235"/>
      <c r="I138" s="235"/>
      <c r="J138" s="236"/>
    </row>
    <row r="139" spans="1:10" ht="12.75">
      <c r="A139" s="234"/>
      <c r="B139" s="309"/>
      <c r="C139" s="252"/>
      <c r="D139" s="233"/>
      <c r="E139" s="218"/>
      <c r="F139" s="218"/>
      <c r="G139" s="238"/>
      <c r="H139" s="235"/>
      <c r="I139" s="235"/>
      <c r="J139" s="236"/>
    </row>
    <row r="140" spans="1:10" ht="57" customHeight="1">
      <c r="A140" s="235" t="s">
        <v>20</v>
      </c>
      <c r="B140" s="307" t="s">
        <v>559</v>
      </c>
      <c r="C140" s="262"/>
      <c r="D140" s="220"/>
      <c r="E140" s="236"/>
      <c r="F140" s="236"/>
      <c r="G140" s="238"/>
      <c r="H140" s="235"/>
      <c r="I140" s="235"/>
      <c r="J140" s="236"/>
    </row>
    <row r="141" spans="1:10" ht="12.75">
      <c r="A141" s="235"/>
      <c r="B141" s="307" t="s">
        <v>95</v>
      </c>
      <c r="C141" s="262" t="s">
        <v>23</v>
      </c>
      <c r="D141" s="220">
        <v>3</v>
      </c>
      <c r="E141" s="237"/>
      <c r="F141" s="237">
        <f>E141*D141</f>
        <v>0</v>
      </c>
      <c r="G141" s="238"/>
      <c r="H141" s="235"/>
      <c r="I141" s="235"/>
      <c r="J141" s="236"/>
    </row>
    <row r="142" spans="1:10" ht="12.75">
      <c r="A142" s="235"/>
      <c r="B142" s="307" t="s">
        <v>55</v>
      </c>
      <c r="C142" s="262" t="s">
        <v>23</v>
      </c>
      <c r="D142" s="220">
        <v>24</v>
      </c>
      <c r="E142" s="237"/>
      <c r="F142" s="237">
        <f>E142*D142</f>
        <v>0</v>
      </c>
      <c r="G142" s="238"/>
      <c r="H142" s="235"/>
      <c r="I142" s="235"/>
      <c r="J142" s="236"/>
    </row>
    <row r="143" spans="1:10" ht="12.75">
      <c r="A143" s="235"/>
      <c r="B143" s="307"/>
      <c r="C143" s="262"/>
      <c r="D143" s="220"/>
      <c r="E143" s="236"/>
      <c r="F143" s="236"/>
      <c r="G143" s="238"/>
      <c r="H143" s="235"/>
      <c r="I143" s="235"/>
      <c r="J143" s="236"/>
    </row>
    <row r="144" spans="1:16" ht="25.5">
      <c r="A144" s="235" t="s">
        <v>24</v>
      </c>
      <c r="B144" s="307" t="s">
        <v>118</v>
      </c>
      <c r="C144" s="262"/>
      <c r="D144" s="220"/>
      <c r="E144" s="236"/>
      <c r="F144" s="236"/>
      <c r="G144" s="235"/>
      <c r="H144" s="235"/>
      <c r="I144" s="235"/>
      <c r="J144" s="268"/>
      <c r="O144" s="269"/>
      <c r="P144" s="270"/>
    </row>
    <row r="145" spans="1:16" ht="38.25">
      <c r="A145" s="235"/>
      <c r="B145" s="307" t="s">
        <v>119</v>
      </c>
      <c r="C145" s="262"/>
      <c r="D145" s="220"/>
      <c r="E145" s="236"/>
      <c r="F145" s="236"/>
      <c r="G145" s="235"/>
      <c r="H145" s="235"/>
      <c r="I145" s="235"/>
      <c r="J145" s="268"/>
      <c r="O145" s="269"/>
      <c r="P145" s="270"/>
    </row>
    <row r="146" spans="1:16" ht="12.75">
      <c r="A146" s="235"/>
      <c r="B146" s="307" t="s">
        <v>46</v>
      </c>
      <c r="C146" s="262" t="s">
        <v>34</v>
      </c>
      <c r="D146" s="220">
        <v>80</v>
      </c>
      <c r="E146" s="237"/>
      <c r="F146" s="237">
        <f>E146*D146</f>
        <v>0</v>
      </c>
      <c r="G146" s="235"/>
      <c r="H146" s="235"/>
      <c r="I146" s="235"/>
      <c r="J146" s="268"/>
      <c r="O146" s="269"/>
      <c r="P146" s="270"/>
    </row>
    <row r="147" spans="1:16" ht="12.75">
      <c r="A147" s="235"/>
      <c r="B147" s="307"/>
      <c r="C147" s="262"/>
      <c r="D147" s="220"/>
      <c r="E147" s="236"/>
      <c r="F147" s="236"/>
      <c r="G147" s="235"/>
      <c r="H147" s="235"/>
      <c r="I147" s="235"/>
      <c r="J147" s="268"/>
      <c r="O147" s="269"/>
      <c r="P147" s="270"/>
    </row>
    <row r="148" spans="1:10" ht="25.5">
      <c r="A148" s="266" t="s">
        <v>30</v>
      </c>
      <c r="B148" s="307" t="s">
        <v>47</v>
      </c>
      <c r="C148" s="262"/>
      <c r="D148" s="220"/>
      <c r="E148" s="236"/>
      <c r="F148" s="236"/>
      <c r="G148" s="235"/>
      <c r="H148" s="235"/>
      <c r="I148" s="235"/>
      <c r="J148" s="236"/>
    </row>
    <row r="149" spans="1:10" ht="12.75">
      <c r="A149" s="235"/>
      <c r="B149" s="307" t="s">
        <v>46</v>
      </c>
      <c r="C149" s="262" t="s">
        <v>48</v>
      </c>
      <c r="D149" s="220">
        <v>2</v>
      </c>
      <c r="E149" s="237"/>
      <c r="F149" s="237">
        <f>E149*D149</f>
        <v>0</v>
      </c>
      <c r="G149" s="235"/>
      <c r="H149" s="235"/>
      <c r="I149" s="235"/>
      <c r="J149" s="236"/>
    </row>
    <row r="150" spans="1:10" ht="12.75">
      <c r="A150" s="235"/>
      <c r="B150" s="307"/>
      <c r="C150" s="262"/>
      <c r="D150" s="220"/>
      <c r="E150" s="237"/>
      <c r="F150" s="237"/>
      <c r="G150" s="235"/>
      <c r="H150" s="235"/>
      <c r="I150" s="235"/>
      <c r="J150" s="236"/>
    </row>
    <row r="151" spans="1:10" ht="27.75" customHeight="1">
      <c r="A151" s="266" t="s">
        <v>32</v>
      </c>
      <c r="B151" s="307" t="s">
        <v>120</v>
      </c>
      <c r="C151" s="262"/>
      <c r="D151" s="220"/>
      <c r="E151" s="236"/>
      <c r="F151" s="236"/>
      <c r="G151" s="235"/>
      <c r="H151" s="235"/>
      <c r="I151" s="235"/>
      <c r="J151" s="236"/>
    </row>
    <row r="152" spans="1:10" ht="12.75">
      <c r="A152" s="235"/>
      <c r="B152" s="307" t="s">
        <v>50</v>
      </c>
      <c r="C152" s="262" t="s">
        <v>48</v>
      </c>
      <c r="D152" s="220">
        <v>2</v>
      </c>
      <c r="E152" s="237"/>
      <c r="F152" s="237">
        <f>E152*D152</f>
        <v>0</v>
      </c>
      <c r="G152" s="235"/>
      <c r="H152" s="235"/>
      <c r="I152" s="235"/>
      <c r="J152" s="236"/>
    </row>
    <row r="153" spans="1:10" ht="12.75">
      <c r="A153" s="235"/>
      <c r="B153" s="307"/>
      <c r="C153" s="262"/>
      <c r="D153" s="220"/>
      <c r="E153" s="236"/>
      <c r="F153" s="236"/>
      <c r="G153" s="235"/>
      <c r="H153" s="235"/>
      <c r="I153" s="235"/>
      <c r="J153" s="236"/>
    </row>
    <row r="154" spans="1:10" ht="38.25">
      <c r="A154" s="235" t="s">
        <v>35</v>
      </c>
      <c r="B154" s="307" t="s">
        <v>121</v>
      </c>
      <c r="C154" s="262"/>
      <c r="D154" s="220"/>
      <c r="E154" s="236"/>
      <c r="F154" s="236"/>
      <c r="G154" s="235"/>
      <c r="H154" s="235"/>
      <c r="I154" s="235"/>
      <c r="J154" s="236"/>
    </row>
    <row r="155" spans="1:10" ht="12.75">
      <c r="A155" s="235"/>
      <c r="B155" s="307" t="s">
        <v>52</v>
      </c>
      <c r="C155" s="262"/>
      <c r="D155" s="220"/>
      <c r="E155" s="236"/>
      <c r="F155" s="236"/>
      <c r="G155" s="235"/>
      <c r="H155" s="235"/>
      <c r="I155" s="235"/>
      <c r="J155" s="236"/>
    </row>
    <row r="156" spans="1:16" ht="12.75">
      <c r="A156" s="235"/>
      <c r="B156" s="307" t="s">
        <v>53</v>
      </c>
      <c r="C156" s="262" t="s">
        <v>34</v>
      </c>
      <c r="D156" s="220">
        <v>2</v>
      </c>
      <c r="E156" s="237"/>
      <c r="F156" s="237">
        <f>E156*D156</f>
        <v>0</v>
      </c>
      <c r="G156" s="235"/>
      <c r="H156" s="235"/>
      <c r="I156" s="235"/>
      <c r="J156" s="268"/>
      <c r="O156" s="269"/>
      <c r="P156" s="270"/>
    </row>
    <row r="157" spans="1:16" ht="12.75">
      <c r="A157" s="235"/>
      <c r="B157" s="307"/>
      <c r="C157" s="262"/>
      <c r="D157" s="220"/>
      <c r="E157" s="237"/>
      <c r="F157" s="237"/>
      <c r="G157" s="235"/>
      <c r="H157" s="235"/>
      <c r="I157" s="235"/>
      <c r="J157" s="268"/>
      <c r="O157" s="269"/>
      <c r="P157" s="270"/>
    </row>
    <row r="158" spans="1:16" ht="51">
      <c r="A158" s="235" t="s">
        <v>37</v>
      </c>
      <c r="B158" s="307" t="s">
        <v>122</v>
      </c>
      <c r="C158" s="262"/>
      <c r="D158" s="220"/>
      <c r="E158" s="236"/>
      <c r="F158" s="236"/>
      <c r="G158" s="7"/>
      <c r="H158" s="235"/>
      <c r="I158" s="235"/>
      <c r="O158" s="269"/>
      <c r="P158" s="270"/>
    </row>
    <row r="159" spans="1:16" ht="12.75">
      <c r="A159" s="235"/>
      <c r="B159" s="307" t="s">
        <v>65</v>
      </c>
      <c r="C159" s="262" t="s">
        <v>48</v>
      </c>
      <c r="D159" s="220">
        <v>1</v>
      </c>
      <c r="E159" s="237"/>
      <c r="F159" s="237">
        <f>E159*D159</f>
        <v>0</v>
      </c>
      <c r="G159" s="7"/>
      <c r="H159" s="235"/>
      <c r="I159" s="235"/>
      <c r="O159" s="269"/>
      <c r="P159" s="270"/>
    </row>
    <row r="160" spans="1:16" ht="12.75">
      <c r="A160" s="235"/>
      <c r="B160" s="307"/>
      <c r="C160" s="262"/>
      <c r="D160" s="220"/>
      <c r="E160" s="237"/>
      <c r="F160" s="237"/>
      <c r="G160" s="7"/>
      <c r="H160" s="235"/>
      <c r="I160" s="235"/>
      <c r="O160" s="269"/>
      <c r="P160" s="270"/>
    </row>
    <row r="161" spans="1:16" ht="38.25">
      <c r="A161" s="235" t="s">
        <v>39</v>
      </c>
      <c r="B161" s="307" t="s">
        <v>123</v>
      </c>
      <c r="C161" s="262"/>
      <c r="D161" s="220"/>
      <c r="E161" s="236"/>
      <c r="F161" s="236"/>
      <c r="G161" s="7"/>
      <c r="H161" s="235"/>
      <c r="I161" s="235"/>
      <c r="O161" s="269"/>
      <c r="P161" s="270"/>
    </row>
    <row r="162" spans="1:16" ht="12.75">
      <c r="A162" s="235"/>
      <c r="B162" s="307"/>
      <c r="C162" s="262" t="s">
        <v>48</v>
      </c>
      <c r="D162" s="220">
        <v>1</v>
      </c>
      <c r="E162" s="237"/>
      <c r="F162" s="237">
        <f>E162*D162</f>
        <v>0</v>
      </c>
      <c r="G162" s="7"/>
      <c r="H162" s="235"/>
      <c r="I162" s="235"/>
      <c r="O162" s="269"/>
      <c r="P162" s="270"/>
    </row>
    <row r="163" spans="1:16" ht="12.75">
      <c r="A163" s="235"/>
      <c r="B163" s="307"/>
      <c r="C163" s="262"/>
      <c r="D163" s="220"/>
      <c r="E163" s="237"/>
      <c r="F163" s="237"/>
      <c r="G163" s="7"/>
      <c r="H163" s="235"/>
      <c r="I163" s="235"/>
      <c r="O163" s="269"/>
      <c r="P163" s="270"/>
    </row>
    <row r="164" spans="1:9" s="260" customFormat="1" ht="25.5">
      <c r="A164" s="235" t="s">
        <v>63</v>
      </c>
      <c r="B164" s="307" t="s">
        <v>124</v>
      </c>
      <c r="C164" s="284"/>
      <c r="D164" s="261"/>
      <c r="E164" s="261"/>
      <c r="F164" s="261"/>
      <c r="G164" s="261"/>
      <c r="H164" s="285"/>
      <c r="I164" s="285"/>
    </row>
    <row r="165" spans="1:9" s="260" customFormat="1" ht="12.75">
      <c r="A165" s="235"/>
      <c r="B165" s="307" t="s">
        <v>125</v>
      </c>
      <c r="C165" s="284"/>
      <c r="D165" s="261"/>
      <c r="E165" s="261"/>
      <c r="F165" s="286"/>
      <c r="G165" s="261"/>
      <c r="H165" s="287"/>
      <c r="I165" s="285"/>
    </row>
    <row r="166" spans="1:9" s="260" customFormat="1" ht="12.75">
      <c r="A166" s="235"/>
      <c r="B166" s="307" t="s">
        <v>126</v>
      </c>
      <c r="C166" s="262" t="s">
        <v>48</v>
      </c>
      <c r="D166" s="220">
        <v>6</v>
      </c>
      <c r="E166" s="237"/>
      <c r="F166" s="237">
        <f>E166*D166</f>
        <v>0</v>
      </c>
      <c r="G166" s="261"/>
      <c r="H166" s="287"/>
      <c r="I166" s="285"/>
    </row>
    <row r="167" spans="1:9" s="260" customFormat="1" ht="12.75">
      <c r="A167" s="235"/>
      <c r="B167" s="380"/>
      <c r="C167" s="284"/>
      <c r="D167" s="261"/>
      <c r="E167" s="261"/>
      <c r="F167" s="286"/>
      <c r="G167" s="261"/>
      <c r="H167" s="287"/>
      <c r="I167" s="285"/>
    </row>
    <row r="168" spans="1:5" s="261" customFormat="1" ht="25.5">
      <c r="A168" s="235" t="s">
        <v>66</v>
      </c>
      <c r="B168" s="307" t="s">
        <v>127</v>
      </c>
      <c r="C168" s="284"/>
      <c r="E168" s="286"/>
    </row>
    <row r="169" spans="1:9" s="261" customFormat="1" ht="12.75">
      <c r="A169" s="235"/>
      <c r="B169" s="307" t="s">
        <v>128</v>
      </c>
      <c r="C169" s="284"/>
      <c r="F169" s="286"/>
      <c r="H169" s="285"/>
      <c r="I169" s="285"/>
    </row>
    <row r="170" spans="2:9" s="261" customFormat="1" ht="12.75">
      <c r="B170" s="307" t="s">
        <v>129</v>
      </c>
      <c r="C170" s="262" t="s">
        <v>48</v>
      </c>
      <c r="D170" s="220">
        <v>1</v>
      </c>
      <c r="E170" s="237"/>
      <c r="F170" s="237">
        <f>E170*D170</f>
        <v>0</v>
      </c>
      <c r="H170" s="285"/>
      <c r="I170" s="285"/>
    </row>
    <row r="171" spans="2:9" s="261" customFormat="1" ht="12.75">
      <c r="B171" s="380"/>
      <c r="C171" s="284"/>
      <c r="F171" s="286"/>
      <c r="H171" s="285"/>
      <c r="I171" s="285"/>
    </row>
    <row r="172" spans="1:5" s="261" customFormat="1" ht="25.5">
      <c r="A172" s="235" t="s">
        <v>69</v>
      </c>
      <c r="B172" s="307" t="s">
        <v>130</v>
      </c>
      <c r="C172" s="284"/>
      <c r="E172" s="286"/>
    </row>
    <row r="173" spans="2:3" s="261" customFormat="1" ht="12.75">
      <c r="B173" s="307" t="s">
        <v>131</v>
      </c>
      <c r="C173" s="284"/>
    </row>
    <row r="174" spans="1:9" s="261" customFormat="1" ht="12.75">
      <c r="A174" s="288"/>
      <c r="B174" s="307" t="s">
        <v>132</v>
      </c>
      <c r="C174" s="262" t="s">
        <v>48</v>
      </c>
      <c r="D174" s="220">
        <v>1</v>
      </c>
      <c r="E174" s="237"/>
      <c r="F174" s="237">
        <f>E174*D174</f>
        <v>0</v>
      </c>
      <c r="H174" s="285"/>
      <c r="I174" s="285"/>
    </row>
    <row r="175" spans="1:16" ht="12.75">
      <c r="A175" s="235"/>
      <c r="B175" s="307"/>
      <c r="C175" s="262"/>
      <c r="D175" s="220"/>
      <c r="E175" s="237"/>
      <c r="F175" s="237"/>
      <c r="G175" s="7"/>
      <c r="H175" s="235"/>
      <c r="I175" s="235"/>
      <c r="O175" s="269"/>
      <c r="P175" s="270"/>
    </row>
    <row r="176" spans="1:16" ht="12.75">
      <c r="A176" s="235" t="s">
        <v>73</v>
      </c>
      <c r="B176" s="307" t="s">
        <v>560</v>
      </c>
      <c r="C176" s="262"/>
      <c r="D176" s="220"/>
      <c r="E176" s="236"/>
      <c r="F176" s="236"/>
      <c r="G176" s="235"/>
      <c r="H176" s="235"/>
      <c r="I176" s="235"/>
      <c r="J176" s="268"/>
      <c r="O176" s="269"/>
      <c r="P176" s="270"/>
    </row>
    <row r="177" spans="1:16" ht="12.75">
      <c r="A177" s="235"/>
      <c r="B177" s="307" t="s">
        <v>55</v>
      </c>
      <c r="C177" s="262" t="s">
        <v>48</v>
      </c>
      <c r="D177" s="220">
        <v>10</v>
      </c>
      <c r="E177" s="237"/>
      <c r="F177" s="237">
        <f>E177*D177</f>
        <v>0</v>
      </c>
      <c r="G177" s="235"/>
      <c r="H177" s="235"/>
      <c r="I177" s="235"/>
      <c r="J177" s="268"/>
      <c r="O177" s="269"/>
      <c r="P177" s="270"/>
    </row>
    <row r="178" spans="1:16" ht="12.75">
      <c r="A178" s="235"/>
      <c r="B178" s="307"/>
      <c r="C178" s="262"/>
      <c r="D178" s="220"/>
      <c r="E178" s="236"/>
      <c r="F178" s="236"/>
      <c r="G178" s="235"/>
      <c r="H178" s="235"/>
      <c r="I178" s="235"/>
      <c r="J178" s="268"/>
      <c r="O178" s="269"/>
      <c r="P178" s="270"/>
    </row>
    <row r="179" spans="1:16" ht="43.5" customHeight="1">
      <c r="A179" s="266" t="s">
        <v>76</v>
      </c>
      <c r="B179" s="307" t="s">
        <v>561</v>
      </c>
      <c r="C179" s="262"/>
      <c r="D179" s="220"/>
      <c r="E179" s="236"/>
      <c r="F179" s="236"/>
      <c r="G179" s="235"/>
      <c r="H179" s="235"/>
      <c r="I179" s="235"/>
      <c r="J179" s="268"/>
      <c r="O179" s="269"/>
      <c r="P179" s="270"/>
    </row>
    <row r="180" spans="1:16" ht="12.75">
      <c r="A180" s="235"/>
      <c r="B180" s="307" t="s">
        <v>57</v>
      </c>
      <c r="C180" s="262" t="s">
        <v>23</v>
      </c>
      <c r="D180" s="220">
        <v>1</v>
      </c>
      <c r="E180" s="237"/>
      <c r="F180" s="237">
        <f>E180*D180</f>
        <v>0</v>
      </c>
      <c r="G180" s="238"/>
      <c r="H180" s="235"/>
      <c r="I180" s="235"/>
      <c r="J180" s="268"/>
      <c r="O180" s="269"/>
      <c r="P180" s="270"/>
    </row>
    <row r="181" spans="1:9" ht="12.75">
      <c r="A181" s="235"/>
      <c r="B181" s="307"/>
      <c r="C181" s="262"/>
      <c r="D181" s="220"/>
      <c r="E181" s="237"/>
      <c r="F181" s="237"/>
      <c r="G181" s="238"/>
      <c r="H181" s="235"/>
      <c r="I181" s="235"/>
    </row>
    <row r="182" spans="1:9" ht="25.5">
      <c r="A182" s="235" t="s">
        <v>78</v>
      </c>
      <c r="B182" s="307" t="s">
        <v>133</v>
      </c>
      <c r="C182" s="262"/>
      <c r="D182" s="220"/>
      <c r="E182" s="236"/>
      <c r="F182" s="236"/>
      <c r="G182" s="238"/>
      <c r="H182" s="235"/>
      <c r="I182" s="235"/>
    </row>
    <row r="183" spans="1:9" ht="12.75">
      <c r="A183" s="235" t="s">
        <v>134</v>
      </c>
      <c r="B183" s="307" t="s">
        <v>135</v>
      </c>
      <c r="C183" s="262"/>
      <c r="D183" s="220"/>
      <c r="E183" s="236"/>
      <c r="F183" s="236"/>
      <c r="G183" s="238"/>
      <c r="H183" s="235"/>
      <c r="I183" s="235"/>
    </row>
    <row r="184" spans="1:10" ht="12.75">
      <c r="A184" s="235"/>
      <c r="B184" s="307" t="s">
        <v>136</v>
      </c>
      <c r="C184" s="262" t="s">
        <v>48</v>
      </c>
      <c r="D184" s="220">
        <v>2</v>
      </c>
      <c r="E184" s="237"/>
      <c r="F184" s="237">
        <f>E184*D184</f>
        <v>0</v>
      </c>
      <c r="G184" s="238"/>
      <c r="H184" s="235"/>
      <c r="I184" s="235"/>
      <c r="J184" s="236"/>
    </row>
    <row r="185" spans="1:10" ht="12.75">
      <c r="A185" s="235"/>
      <c r="B185" s="307"/>
      <c r="C185" s="262"/>
      <c r="D185" s="220"/>
      <c r="E185" s="236"/>
      <c r="F185" s="236"/>
      <c r="G185" s="238"/>
      <c r="H185" s="235"/>
      <c r="I185" s="235"/>
      <c r="J185" s="236"/>
    </row>
    <row r="186" spans="1:10" ht="41.25" customHeight="1">
      <c r="A186" s="235" t="s">
        <v>81</v>
      </c>
      <c r="B186" s="307" t="s">
        <v>137</v>
      </c>
      <c r="C186" s="262" t="s">
        <v>41</v>
      </c>
      <c r="D186" s="220">
        <v>6</v>
      </c>
      <c r="E186" s="237"/>
      <c r="F186" s="237">
        <f>E186*D186</f>
        <v>0</v>
      </c>
      <c r="G186" s="238"/>
      <c r="H186" s="235"/>
      <c r="I186" s="235"/>
      <c r="J186" s="236"/>
    </row>
    <row r="187" spans="1:10" ht="12.75">
      <c r="A187" s="235"/>
      <c r="B187" s="307"/>
      <c r="C187" s="262"/>
      <c r="D187" s="220"/>
      <c r="E187" s="236"/>
      <c r="F187" s="236"/>
      <c r="G187" s="238"/>
      <c r="H187" s="235"/>
      <c r="I187" s="235"/>
      <c r="J187" s="236"/>
    </row>
    <row r="188" spans="1:10" ht="38.25">
      <c r="A188" s="235" t="s">
        <v>83</v>
      </c>
      <c r="B188" s="307" t="s">
        <v>138</v>
      </c>
      <c r="C188" s="262" t="s">
        <v>139</v>
      </c>
      <c r="D188" s="220">
        <v>1</v>
      </c>
      <c r="E188" s="237"/>
      <c r="F188" s="237">
        <f>E188*D188</f>
        <v>0</v>
      </c>
      <c r="G188" s="238"/>
      <c r="H188" s="235"/>
      <c r="I188" s="235"/>
      <c r="J188" s="236"/>
    </row>
    <row r="189" spans="1:10" ht="12.75">
      <c r="A189" s="235"/>
      <c r="B189" s="307"/>
      <c r="C189" s="262"/>
      <c r="D189" s="220"/>
      <c r="E189" s="237"/>
      <c r="F189" s="237"/>
      <c r="G189" s="238"/>
      <c r="H189" s="235"/>
      <c r="I189" s="235"/>
      <c r="J189" s="236"/>
    </row>
    <row r="190" spans="1:5" s="261" customFormat="1" ht="38.25">
      <c r="A190" s="235" t="s">
        <v>85</v>
      </c>
      <c r="B190" s="307" t="s">
        <v>140</v>
      </c>
      <c r="C190" s="284"/>
      <c r="E190" s="286"/>
    </row>
    <row r="191" spans="2:3" s="261" customFormat="1" ht="12.75">
      <c r="B191" s="307" t="s">
        <v>131</v>
      </c>
      <c r="C191" s="284"/>
    </row>
    <row r="192" spans="1:9" s="261" customFormat="1" ht="12.75">
      <c r="A192" s="288"/>
      <c r="B192" s="307" t="s">
        <v>141</v>
      </c>
      <c r="C192" s="262" t="s">
        <v>48</v>
      </c>
      <c r="D192" s="220">
        <v>2</v>
      </c>
      <c r="E192" s="237"/>
      <c r="F192" s="237">
        <f>E192*D192</f>
        <v>0</v>
      </c>
      <c r="H192" s="285"/>
      <c r="I192" s="285"/>
    </row>
    <row r="193" spans="1:10" ht="12.75">
      <c r="A193" s="235"/>
      <c r="B193" s="307"/>
      <c r="C193" s="262"/>
      <c r="D193" s="220"/>
      <c r="E193" s="236"/>
      <c r="F193" s="236"/>
      <c r="G193" s="238"/>
      <c r="H193" s="235"/>
      <c r="I193" s="235"/>
      <c r="J193" s="236"/>
    </row>
    <row r="194" spans="1:10" ht="12.75">
      <c r="A194" s="234"/>
      <c r="B194" s="313" t="s">
        <v>142</v>
      </c>
      <c r="C194" s="256"/>
      <c r="D194" s="241"/>
      <c r="E194" s="242"/>
      <c r="F194" s="243">
        <f>SUM(F140:F193)</f>
        <v>0</v>
      </c>
      <c r="G194" s="238"/>
      <c r="H194" s="235"/>
      <c r="I194" s="235"/>
      <c r="J194" s="236"/>
    </row>
    <row r="195" spans="1:10" ht="12.75">
      <c r="A195" s="234"/>
      <c r="B195" s="314"/>
      <c r="C195" s="257"/>
      <c r="D195" s="245"/>
      <c r="E195" s="246"/>
      <c r="F195" s="246"/>
      <c r="G195" s="238"/>
      <c r="H195" s="235"/>
      <c r="I195" s="235"/>
      <c r="J195" s="236"/>
    </row>
    <row r="196" spans="1:10" ht="12.75">
      <c r="A196" s="234" t="s">
        <v>35</v>
      </c>
      <c r="B196" s="309" t="s">
        <v>143</v>
      </c>
      <c r="C196" s="252"/>
      <c r="D196" s="233"/>
      <c r="E196" s="218"/>
      <c r="F196" s="218"/>
      <c r="G196" s="238"/>
      <c r="H196" s="235"/>
      <c r="I196" s="235"/>
      <c r="J196" s="236"/>
    </row>
    <row r="197" spans="1:9" s="229" customFormat="1" ht="12.75">
      <c r="A197" s="235"/>
      <c r="B197" s="309"/>
      <c r="C197" s="289"/>
      <c r="H197" s="250"/>
      <c r="I197" s="250"/>
    </row>
    <row r="198" spans="1:9" s="229" customFormat="1" ht="25.5">
      <c r="A198" s="235" t="s">
        <v>20</v>
      </c>
      <c r="B198" s="124" t="s">
        <v>144</v>
      </c>
      <c r="C198" s="57" t="s">
        <v>139</v>
      </c>
      <c r="D198" s="8">
        <v>1</v>
      </c>
      <c r="E198" s="249"/>
      <c r="F198" s="249">
        <f>D198*E198</f>
        <v>0</v>
      </c>
      <c r="H198" s="250"/>
      <c r="I198" s="250"/>
    </row>
    <row r="199" spans="1:9" s="229" customFormat="1" ht="12.75">
      <c r="A199" s="235"/>
      <c r="B199" s="315"/>
      <c r="C199" s="57"/>
      <c r="D199" s="8"/>
      <c r="E199" s="249"/>
      <c r="F199" s="249"/>
      <c r="H199" s="250"/>
      <c r="I199" s="250"/>
    </row>
    <row r="200" spans="1:9" s="229" customFormat="1" ht="89.25">
      <c r="A200" s="235" t="s">
        <v>24</v>
      </c>
      <c r="B200" s="124" t="s">
        <v>145</v>
      </c>
      <c r="C200" s="57" t="s">
        <v>139</v>
      </c>
      <c r="D200" s="8">
        <v>1</v>
      </c>
      <c r="E200" s="249"/>
      <c r="F200" s="249">
        <f>D200*E200</f>
        <v>0</v>
      </c>
      <c r="H200" s="250"/>
      <c r="I200" s="250"/>
    </row>
    <row r="201" spans="1:9" s="229" customFormat="1" ht="12.75" customHeight="1">
      <c r="A201" s="235"/>
      <c r="B201" s="124"/>
      <c r="C201" s="57"/>
      <c r="D201" s="8"/>
      <c r="E201" s="249"/>
      <c r="F201" s="249"/>
      <c r="H201" s="250"/>
      <c r="I201" s="250"/>
    </row>
    <row r="202" spans="1:9" s="229" customFormat="1" ht="25.5">
      <c r="A202" s="179"/>
      <c r="B202" s="313" t="s">
        <v>146</v>
      </c>
      <c r="C202" s="256"/>
      <c r="D202" s="241"/>
      <c r="E202" s="242"/>
      <c r="F202" s="243">
        <f>SUM(F198:F201)</f>
        <v>0</v>
      </c>
      <c r="H202" s="250"/>
      <c r="I202" s="250"/>
    </row>
    <row r="203" spans="1:9" s="229" customFormat="1" ht="12.75">
      <c r="A203" s="7"/>
      <c r="B203" s="315"/>
      <c r="C203" s="5"/>
      <c r="D203" s="7"/>
      <c r="E203" s="248"/>
      <c r="F203" s="237"/>
      <c r="G203" s="7"/>
      <c r="H203" s="219"/>
      <c r="I203" s="219"/>
    </row>
    <row r="204" spans="2:9" s="229" customFormat="1" ht="12.75">
      <c r="B204" s="316" t="s">
        <v>147</v>
      </c>
      <c r="C204" s="57"/>
      <c r="D204" s="8"/>
      <c r="E204" s="249"/>
      <c r="F204" s="237">
        <f>F202+F194+F135+F114+F28</f>
        <v>0</v>
      </c>
      <c r="H204" s="250"/>
      <c r="I204" s="250"/>
    </row>
    <row r="205" spans="1:9" s="229" customFormat="1" ht="12.75">
      <c r="A205" s="7"/>
      <c r="B205" s="317"/>
      <c r="C205" s="5"/>
      <c r="D205" s="7"/>
      <c r="E205" s="248"/>
      <c r="F205" s="236"/>
      <c r="G205" s="7"/>
      <c r="H205" s="219"/>
      <c r="I205" s="219"/>
    </row>
    <row r="206" spans="1:9" s="229" customFormat="1" ht="12.75">
      <c r="A206" s="7"/>
      <c r="B206" s="318"/>
      <c r="C206" s="5"/>
      <c r="D206" s="7"/>
      <c r="E206" s="248"/>
      <c r="F206" s="236"/>
      <c r="G206" s="7"/>
      <c r="H206" s="219"/>
      <c r="I206" s="219"/>
    </row>
    <row r="207" spans="1:9" s="229" customFormat="1" ht="12.75">
      <c r="A207" s="7"/>
      <c r="B207" s="318"/>
      <c r="C207" s="5"/>
      <c r="D207" s="7"/>
      <c r="E207" s="248"/>
      <c r="F207" s="236"/>
      <c r="G207" s="7"/>
      <c r="H207" s="219"/>
      <c r="I207" s="219"/>
    </row>
    <row r="208" spans="1:9" s="229" customFormat="1" ht="12.75">
      <c r="A208" s="7"/>
      <c r="B208" s="318"/>
      <c r="C208" s="5"/>
      <c r="D208" s="7"/>
      <c r="E208" s="248"/>
      <c r="F208" s="236"/>
      <c r="G208" s="7"/>
      <c r="H208" s="219"/>
      <c r="I208" s="219"/>
    </row>
    <row r="209" spans="1:9" s="229" customFormat="1" ht="12.75">
      <c r="A209" s="7"/>
      <c r="B209" s="318"/>
      <c r="C209" s="5"/>
      <c r="D209" s="7"/>
      <c r="E209" s="248"/>
      <c r="F209" s="236"/>
      <c r="G209" s="7"/>
      <c r="H209" s="219"/>
      <c r="I209" s="219"/>
    </row>
    <row r="210" spans="1:9" s="229" customFormat="1" ht="12.75">
      <c r="A210" s="7"/>
      <c r="B210" s="318"/>
      <c r="C210" s="5"/>
      <c r="D210" s="7"/>
      <c r="E210" s="248"/>
      <c r="F210" s="236"/>
      <c r="G210" s="7"/>
      <c r="H210" s="219"/>
      <c r="I210" s="219"/>
    </row>
    <row r="211" spans="1:9" s="229" customFormat="1" ht="12.75">
      <c r="A211" s="7"/>
      <c r="B211" s="318"/>
      <c r="C211" s="5"/>
      <c r="D211" s="7"/>
      <c r="E211" s="248"/>
      <c r="F211" s="236"/>
      <c r="G211" s="7"/>
      <c r="H211" s="219"/>
      <c r="I211" s="219"/>
    </row>
    <row r="212" spans="1:9" s="229" customFormat="1" ht="12.75">
      <c r="A212" s="7"/>
      <c r="B212" s="318"/>
      <c r="C212" s="5"/>
      <c r="D212" s="7"/>
      <c r="E212" s="248"/>
      <c r="F212" s="236"/>
      <c r="G212" s="7"/>
      <c r="H212" s="219"/>
      <c r="I212" s="219"/>
    </row>
    <row r="213" ht="12.75">
      <c r="B213" s="318"/>
    </row>
  </sheetData>
  <sheetProtection/>
  <printOptions/>
  <pageMargins left="0.94" right="0.55" top="0.79" bottom="0.79" header="0.51" footer="0.51"/>
  <pageSetup horizontalDpi="300" verticalDpi="300" orientation="portrait" paperSize="9"/>
  <headerFooter alignWithMargins="0">
    <oddFooter>&amp;C&amp;9str &amp;P</oddFooter>
  </headerFooter>
</worksheet>
</file>

<file path=xl/worksheets/sheet4.xml><?xml version="1.0" encoding="utf-8"?>
<worksheet xmlns="http://schemas.openxmlformats.org/spreadsheetml/2006/main" xmlns:r="http://schemas.openxmlformats.org/officeDocument/2006/relationships">
  <dimension ref="A1:J60"/>
  <sheetViews>
    <sheetView zoomScalePageLayoutView="0" workbookViewId="0" topLeftCell="A52">
      <selection activeCell="P18" sqref="P18"/>
    </sheetView>
  </sheetViews>
  <sheetFormatPr defaultColWidth="9.00390625" defaultRowHeight="12.75"/>
  <cols>
    <col min="1" max="1" width="5.875" style="3" customWidth="1"/>
    <col min="2" max="2" width="40.125" style="319" customWidth="1"/>
    <col min="3" max="3" width="8.625" style="5" bestFit="1" customWidth="1"/>
    <col min="4" max="4" width="8.375" style="6" customWidth="1"/>
    <col min="5" max="5" width="12.75390625" style="7" bestFit="1" customWidth="1"/>
    <col min="6" max="6" width="14.75390625" style="7" customWidth="1"/>
    <col min="7" max="7" width="9.125" style="8" customWidth="1"/>
    <col min="8" max="16384" width="9.125" style="7" customWidth="1"/>
  </cols>
  <sheetData>
    <row r="1" spans="1:6" ht="11.25" customHeight="1">
      <c r="A1" s="230"/>
      <c r="B1" s="124"/>
      <c r="C1" s="57"/>
      <c r="D1" s="61"/>
      <c r="E1" s="62"/>
      <c r="F1" s="63"/>
    </row>
    <row r="2" spans="1:6" ht="12.75" customHeight="1">
      <c r="A2" s="65" t="s">
        <v>11</v>
      </c>
      <c r="B2" s="306" t="s">
        <v>12</v>
      </c>
      <c r="C2" s="251" t="s">
        <v>13</v>
      </c>
      <c r="D2" s="65" t="s">
        <v>14</v>
      </c>
      <c r="E2" s="65" t="s">
        <v>15</v>
      </c>
      <c r="F2" s="65" t="s">
        <v>16</v>
      </c>
    </row>
    <row r="3" spans="1:6" ht="12.75" customHeight="1">
      <c r="A3" s="179">
        <v>1</v>
      </c>
      <c r="B3" s="306">
        <f>+A3+1</f>
        <v>2</v>
      </c>
      <c r="C3" s="57">
        <v>3</v>
      </c>
      <c r="D3" s="68">
        <f>+C3+1</f>
        <v>4</v>
      </c>
      <c r="E3" s="68">
        <v>5</v>
      </c>
      <c r="F3" s="67">
        <f>+E3+1</f>
        <v>6</v>
      </c>
    </row>
    <row r="4" spans="1:6" ht="12.75" customHeight="1">
      <c r="A4" s="179"/>
      <c r="B4" s="306"/>
      <c r="C4" s="57"/>
      <c r="D4" s="68"/>
      <c r="E4" s="68"/>
      <c r="F4" s="67"/>
    </row>
    <row r="5" spans="1:6" ht="76.5">
      <c r="A5" s="179"/>
      <c r="B5" s="307" t="s">
        <v>17</v>
      </c>
      <c r="C5" s="57"/>
      <c r="D5" s="68"/>
      <c r="E5" s="68"/>
      <c r="F5" s="67"/>
    </row>
    <row r="6" spans="1:6" ht="12.75" customHeight="1">
      <c r="A6" s="179"/>
      <c r="B6" s="306"/>
      <c r="C6" s="57"/>
      <c r="D6" s="68"/>
      <c r="E6" s="68"/>
      <c r="F6" s="67"/>
    </row>
    <row r="7" spans="1:10" ht="12.75">
      <c r="A7" s="231" t="s">
        <v>148</v>
      </c>
      <c r="B7" s="308" t="s">
        <v>149</v>
      </c>
      <c r="C7" s="252"/>
      <c r="D7" s="233"/>
      <c r="E7" s="218"/>
      <c r="F7" s="218"/>
      <c r="G7" s="234"/>
      <c r="H7" s="235"/>
      <c r="I7" s="235"/>
      <c r="J7" s="236"/>
    </row>
    <row r="8" spans="1:10" ht="12.75">
      <c r="A8" s="234"/>
      <c r="B8" s="378"/>
      <c r="C8" s="252"/>
      <c r="D8" s="233"/>
      <c r="E8" s="218"/>
      <c r="F8" s="218"/>
      <c r="G8" s="234"/>
      <c r="H8" s="235"/>
      <c r="I8" s="235"/>
      <c r="J8" s="236"/>
    </row>
    <row r="9" spans="1:10" ht="12.75">
      <c r="A9" s="234" t="s">
        <v>20</v>
      </c>
      <c r="B9" s="309" t="s">
        <v>150</v>
      </c>
      <c r="C9" s="252"/>
      <c r="D9" s="233"/>
      <c r="E9" s="218"/>
      <c r="F9" s="218"/>
      <c r="G9" s="238"/>
      <c r="H9" s="235"/>
      <c r="I9" s="235"/>
      <c r="J9" s="236"/>
    </row>
    <row r="10" spans="1:10" ht="12.75">
      <c r="A10" s="234"/>
      <c r="B10" s="309" t="s">
        <v>151</v>
      </c>
      <c r="C10" s="252"/>
      <c r="D10" s="233"/>
      <c r="E10" s="218"/>
      <c r="F10" s="218"/>
      <c r="G10" s="238"/>
      <c r="H10" s="235"/>
      <c r="I10" s="235"/>
      <c r="J10" s="236"/>
    </row>
    <row r="11" spans="1:10" ht="12.75">
      <c r="A11" s="234"/>
      <c r="B11" s="309"/>
      <c r="C11" s="252"/>
      <c r="D11" s="233"/>
      <c r="E11" s="218"/>
      <c r="F11" s="218"/>
      <c r="G11" s="238"/>
      <c r="H11" s="235"/>
      <c r="I11" s="235"/>
      <c r="J11" s="236"/>
    </row>
    <row r="12" spans="1:10" ht="51">
      <c r="A12" s="235" t="s">
        <v>20</v>
      </c>
      <c r="B12" s="311" t="s">
        <v>152</v>
      </c>
      <c r="C12" s="5" t="s">
        <v>139</v>
      </c>
      <c r="D12" s="220">
        <v>2</v>
      </c>
      <c r="E12" s="237"/>
      <c r="F12" s="237">
        <f>E12*D12</f>
        <v>0</v>
      </c>
      <c r="G12" s="238"/>
      <c r="H12" s="235"/>
      <c r="I12" s="235"/>
      <c r="J12" s="236"/>
    </row>
    <row r="13" spans="1:9" ht="12.75">
      <c r="A13" s="235"/>
      <c r="B13" s="307"/>
      <c r="D13" s="220"/>
      <c r="E13" s="237"/>
      <c r="F13" s="237"/>
      <c r="G13" s="238"/>
      <c r="H13" s="235"/>
      <c r="I13" s="235"/>
    </row>
    <row r="14" spans="1:10" ht="12.75">
      <c r="A14" s="235" t="s">
        <v>24</v>
      </c>
      <c r="B14" s="311" t="s">
        <v>153</v>
      </c>
      <c r="C14" s="5" t="s">
        <v>139</v>
      </c>
      <c r="D14" s="220">
        <v>2</v>
      </c>
      <c r="E14" s="237"/>
      <c r="F14" s="237">
        <f>E14*D14</f>
        <v>0</v>
      </c>
      <c r="G14" s="238"/>
      <c r="H14" s="235"/>
      <c r="I14" s="235"/>
      <c r="J14" s="248"/>
    </row>
    <row r="15" spans="1:10" ht="12.75">
      <c r="A15" s="235"/>
      <c r="B15" s="311"/>
      <c r="D15" s="220"/>
      <c r="E15" s="237"/>
      <c r="F15" s="237"/>
      <c r="G15" s="238"/>
      <c r="H15" s="235"/>
      <c r="I15" s="235"/>
      <c r="J15" s="248"/>
    </row>
    <row r="16" spans="1:10" ht="42" customHeight="1">
      <c r="A16" s="235" t="s">
        <v>30</v>
      </c>
      <c r="B16" s="310" t="s">
        <v>154</v>
      </c>
      <c r="C16" s="5" t="s">
        <v>139</v>
      </c>
      <c r="D16" s="220">
        <v>1</v>
      </c>
      <c r="E16" s="237"/>
      <c r="F16" s="237">
        <f>E16*D16</f>
        <v>0</v>
      </c>
      <c r="G16" s="238"/>
      <c r="H16" s="235"/>
      <c r="I16" s="235"/>
      <c r="J16" s="248"/>
    </row>
    <row r="17" spans="1:10" ht="17.25" customHeight="1">
      <c r="A17" s="235" t="s">
        <v>32</v>
      </c>
      <c r="B17" s="310" t="s">
        <v>155</v>
      </c>
      <c r="C17" s="5" t="s">
        <v>139</v>
      </c>
      <c r="D17" s="220">
        <v>1</v>
      </c>
      <c r="E17" s="237"/>
      <c r="F17" s="237">
        <f>E17*D17</f>
        <v>0</v>
      </c>
      <c r="G17" s="238"/>
      <c r="H17" s="235"/>
      <c r="I17" s="235"/>
      <c r="J17" s="248"/>
    </row>
    <row r="18" spans="1:10" ht="12.75">
      <c r="A18" s="235"/>
      <c r="B18" s="311"/>
      <c r="D18" s="220"/>
      <c r="E18" s="237"/>
      <c r="F18" s="237"/>
      <c r="G18" s="238"/>
      <c r="H18" s="235"/>
      <c r="I18" s="235"/>
      <c r="J18" s="248"/>
    </row>
    <row r="19" spans="1:10" ht="54.75" customHeight="1">
      <c r="A19" s="235" t="s">
        <v>35</v>
      </c>
      <c r="B19" s="311" t="s">
        <v>156</v>
      </c>
      <c r="C19" s="5" t="s">
        <v>139</v>
      </c>
      <c r="D19" s="220">
        <v>1</v>
      </c>
      <c r="E19" s="237"/>
      <c r="F19" s="237">
        <f>E19*D19</f>
        <v>0</v>
      </c>
      <c r="G19" s="238"/>
      <c r="H19" s="235"/>
      <c r="I19" s="235"/>
      <c r="J19" s="248"/>
    </row>
    <row r="20" spans="1:10" ht="12.75">
      <c r="A20" s="235"/>
      <c r="B20" s="307"/>
      <c r="D20" s="220"/>
      <c r="E20" s="236"/>
      <c r="F20" s="236"/>
      <c r="G20" s="238"/>
      <c r="H20" s="235"/>
      <c r="I20" s="235"/>
      <c r="J20" s="248"/>
    </row>
    <row r="21" spans="1:10" ht="76.5">
      <c r="A21" s="235" t="s">
        <v>37</v>
      </c>
      <c r="B21" s="311" t="s">
        <v>157</v>
      </c>
      <c r="D21" s="220"/>
      <c r="E21" s="236"/>
      <c r="F21" s="236"/>
      <c r="G21" s="238"/>
      <c r="H21" s="235"/>
      <c r="I21" s="235"/>
      <c r="J21" s="236"/>
    </row>
    <row r="22" spans="1:10" ht="12.75">
      <c r="A22" s="235"/>
      <c r="B22" s="311"/>
      <c r="C22" s="5" t="s">
        <v>139</v>
      </c>
      <c r="D22" s="220">
        <v>1</v>
      </c>
      <c r="E22" s="237"/>
      <c r="F22" s="237">
        <f>E22*D22</f>
        <v>0</v>
      </c>
      <c r="G22" s="238"/>
      <c r="H22" s="235"/>
      <c r="I22" s="235"/>
      <c r="J22" s="236"/>
    </row>
    <row r="23" spans="1:10" ht="12.75">
      <c r="A23" s="235"/>
      <c r="B23" s="307"/>
      <c r="D23" s="220"/>
      <c r="E23" s="236"/>
      <c r="F23" s="236"/>
      <c r="G23" s="238"/>
      <c r="H23" s="235"/>
      <c r="I23" s="235"/>
      <c r="J23" s="236"/>
    </row>
    <row r="24" spans="1:10" ht="42.75" customHeight="1">
      <c r="A24" s="235" t="s">
        <v>39</v>
      </c>
      <c r="B24" s="310" t="s">
        <v>158</v>
      </c>
      <c r="C24" s="5" t="s">
        <v>139</v>
      </c>
      <c r="D24" s="220">
        <v>1</v>
      </c>
      <c r="E24" s="237"/>
      <c r="F24" s="237">
        <f>E24*D24</f>
        <v>0</v>
      </c>
      <c r="G24" s="238"/>
      <c r="H24" s="235"/>
      <c r="I24" s="235"/>
      <c r="J24" s="236"/>
    </row>
    <row r="25" spans="1:10" ht="12.75">
      <c r="A25" s="235"/>
      <c r="B25" s="311"/>
      <c r="D25" s="220"/>
      <c r="E25" s="236"/>
      <c r="F25" s="236"/>
      <c r="G25" s="238"/>
      <c r="H25" s="235"/>
      <c r="I25" s="235"/>
      <c r="J25" s="236"/>
    </row>
    <row r="26" spans="1:10" ht="12.75">
      <c r="A26" s="235" t="s">
        <v>63</v>
      </c>
      <c r="B26" s="307" t="s">
        <v>159</v>
      </c>
      <c r="C26" s="5" t="s">
        <v>139</v>
      </c>
      <c r="D26" s="220">
        <v>1</v>
      </c>
      <c r="E26" s="237"/>
      <c r="F26" s="237">
        <f>E26*D26</f>
        <v>0</v>
      </c>
      <c r="G26" s="238"/>
      <c r="H26" s="235"/>
      <c r="I26" s="235"/>
      <c r="J26" s="236"/>
    </row>
    <row r="27" spans="1:10" ht="12.75">
      <c r="A27" s="235"/>
      <c r="B27" s="311"/>
      <c r="D27" s="220"/>
      <c r="E27" s="236"/>
      <c r="F27" s="236"/>
      <c r="G27" s="238"/>
      <c r="H27" s="235"/>
      <c r="I27" s="235"/>
      <c r="J27" s="236"/>
    </row>
    <row r="28" spans="1:10" ht="25.5">
      <c r="A28" s="235" t="s">
        <v>66</v>
      </c>
      <c r="B28" s="311" t="s">
        <v>160</v>
      </c>
      <c r="C28" s="5" t="s">
        <v>139</v>
      </c>
      <c r="D28" s="220">
        <v>2</v>
      </c>
      <c r="E28" s="237"/>
      <c r="F28" s="237">
        <f>E28*D28</f>
        <v>0</v>
      </c>
      <c r="G28" s="238"/>
      <c r="H28" s="235"/>
      <c r="I28" s="235"/>
      <c r="J28" s="236"/>
    </row>
    <row r="29" spans="1:10" ht="12.75">
      <c r="A29" s="235"/>
      <c r="B29" s="311"/>
      <c r="D29" s="220"/>
      <c r="E29" s="236"/>
      <c r="F29" s="236"/>
      <c r="G29" s="238"/>
      <c r="H29" s="235"/>
      <c r="I29" s="235"/>
      <c r="J29" s="236"/>
    </row>
    <row r="30" spans="1:10" ht="12.75">
      <c r="A30" s="235" t="s">
        <v>69</v>
      </c>
      <c r="B30" s="307" t="s">
        <v>161</v>
      </c>
      <c r="C30" s="5" t="s">
        <v>139</v>
      </c>
      <c r="D30" s="220">
        <v>2</v>
      </c>
      <c r="E30" s="237"/>
      <c r="F30" s="237">
        <f>E30*D30</f>
        <v>0</v>
      </c>
      <c r="G30" s="238"/>
      <c r="H30" s="235"/>
      <c r="I30" s="235"/>
      <c r="J30" s="236"/>
    </row>
    <row r="31" spans="1:10" ht="12.75">
      <c r="A31" s="7"/>
      <c r="B31" s="311"/>
      <c r="D31" s="219"/>
      <c r="E31" s="236"/>
      <c r="F31" s="236"/>
      <c r="G31" s="238"/>
      <c r="H31" s="235"/>
      <c r="I31" s="235"/>
      <c r="J31" s="236"/>
    </row>
    <row r="32" spans="1:10" ht="12.75">
      <c r="A32" s="235" t="s">
        <v>73</v>
      </c>
      <c r="B32" s="307" t="s">
        <v>162</v>
      </c>
      <c r="C32" s="5" t="s">
        <v>48</v>
      </c>
      <c r="D32" s="220">
        <v>2</v>
      </c>
      <c r="E32" s="237"/>
      <c r="F32" s="237">
        <f>E32*D32</f>
        <v>0</v>
      </c>
      <c r="G32" s="238"/>
      <c r="H32" s="235"/>
      <c r="I32" s="235"/>
      <c r="J32" s="236"/>
    </row>
    <row r="33" spans="1:10" ht="12.75">
      <c r="A33" s="7"/>
      <c r="B33" s="311"/>
      <c r="D33" s="219"/>
      <c r="E33" s="236"/>
      <c r="F33" s="236"/>
      <c r="G33" s="238"/>
      <c r="H33" s="235"/>
      <c r="I33" s="235"/>
      <c r="J33" s="236"/>
    </row>
    <row r="34" spans="1:10" ht="25.5" customHeight="1">
      <c r="A34" s="235" t="s">
        <v>76</v>
      </c>
      <c r="B34" s="310" t="s">
        <v>163</v>
      </c>
      <c r="C34" s="5" t="s">
        <v>48</v>
      </c>
      <c r="D34" s="220">
        <v>2</v>
      </c>
      <c r="E34" s="237"/>
      <c r="F34" s="237">
        <f>E34*D34</f>
        <v>0</v>
      </c>
      <c r="G34" s="238"/>
      <c r="H34" s="235"/>
      <c r="I34" s="235"/>
      <c r="J34" s="236"/>
    </row>
    <row r="35" spans="1:10" ht="12.75">
      <c r="A35" s="235"/>
      <c r="B35" s="311"/>
      <c r="D35" s="220"/>
      <c r="E35" s="236"/>
      <c r="F35" s="236"/>
      <c r="G35" s="238"/>
      <c r="H35" s="235"/>
      <c r="I35" s="235"/>
      <c r="J35" s="236"/>
    </row>
    <row r="36" spans="1:10" ht="27.75" customHeight="1">
      <c r="A36" s="235" t="s">
        <v>78</v>
      </c>
      <c r="B36" s="310" t="s">
        <v>164</v>
      </c>
      <c r="C36" s="5" t="s">
        <v>139</v>
      </c>
      <c r="D36" s="220">
        <v>1</v>
      </c>
      <c r="E36" s="237"/>
      <c r="F36" s="237">
        <f>E36*D36</f>
        <v>0</v>
      </c>
      <c r="G36" s="238"/>
      <c r="H36" s="235"/>
      <c r="I36" s="235"/>
      <c r="J36" s="236"/>
    </row>
    <row r="37" spans="1:10" ht="15.75" customHeight="1">
      <c r="A37" s="235"/>
      <c r="B37" s="307"/>
      <c r="D37" s="220"/>
      <c r="E37" s="236"/>
      <c r="F37" s="236"/>
      <c r="G37" s="238"/>
      <c r="H37" s="235"/>
      <c r="I37" s="235"/>
      <c r="J37" s="236"/>
    </row>
    <row r="38" spans="1:10" ht="25.5">
      <c r="A38" s="235" t="s">
        <v>81</v>
      </c>
      <c r="B38" s="311" t="s">
        <v>165</v>
      </c>
      <c r="C38" s="5" t="s">
        <v>139</v>
      </c>
      <c r="D38" s="220">
        <v>1</v>
      </c>
      <c r="E38" s="237"/>
      <c r="F38" s="237">
        <f>E38*D38</f>
        <v>0</v>
      </c>
      <c r="G38" s="238"/>
      <c r="H38" s="235"/>
      <c r="I38" s="235"/>
      <c r="J38" s="236"/>
    </row>
    <row r="39" spans="1:10" ht="12.75">
      <c r="A39" s="7"/>
      <c r="B39" s="307"/>
      <c r="D39" s="220"/>
      <c r="E39" s="236"/>
      <c r="F39" s="220"/>
      <c r="G39" s="238"/>
      <c r="H39" s="235"/>
      <c r="I39" s="235"/>
      <c r="J39" s="236"/>
    </row>
    <row r="40" spans="1:10" ht="12.75">
      <c r="A40" s="235" t="s">
        <v>83</v>
      </c>
      <c r="B40" s="311" t="s">
        <v>166</v>
      </c>
      <c r="C40" s="5" t="s">
        <v>48</v>
      </c>
      <c r="D40" s="220">
        <v>1</v>
      </c>
      <c r="E40" s="237"/>
      <c r="F40" s="237">
        <f>E40*D40</f>
        <v>0</v>
      </c>
      <c r="G40" s="238"/>
      <c r="H40" s="235"/>
      <c r="I40" s="235"/>
      <c r="J40" s="236"/>
    </row>
    <row r="41" spans="1:10" ht="12.75">
      <c r="A41" s="253"/>
      <c r="B41" s="307"/>
      <c r="C41" s="254"/>
      <c r="D41" s="255"/>
      <c r="E41" s="255"/>
      <c r="F41" s="255"/>
      <c r="G41" s="238"/>
      <c r="H41" s="235"/>
      <c r="I41" s="235"/>
      <c r="J41" s="236"/>
    </row>
    <row r="42" spans="1:10" ht="12.75">
      <c r="A42" s="235" t="s">
        <v>85</v>
      </c>
      <c r="B42" s="311" t="s">
        <v>167</v>
      </c>
      <c r="C42" s="5" t="s">
        <v>48</v>
      </c>
      <c r="D42" s="220">
        <v>1</v>
      </c>
      <c r="E42" s="237"/>
      <c r="F42" s="237">
        <f>E42*D42</f>
        <v>0</v>
      </c>
      <c r="G42" s="238"/>
      <c r="H42" s="235"/>
      <c r="I42" s="235"/>
      <c r="J42" s="236"/>
    </row>
    <row r="43" spans="1:10" ht="12.75">
      <c r="A43" s="235"/>
      <c r="B43" s="310"/>
      <c r="D43" s="219"/>
      <c r="E43" s="220"/>
      <c r="F43" s="220"/>
      <c r="G43" s="238"/>
      <c r="H43" s="235"/>
      <c r="I43" s="235"/>
      <c r="J43" s="236"/>
    </row>
    <row r="44" spans="1:10" ht="12.75">
      <c r="A44" s="235" t="s">
        <v>87</v>
      </c>
      <c r="B44" s="311" t="s">
        <v>168</v>
      </c>
      <c r="C44" s="5" t="s">
        <v>48</v>
      </c>
      <c r="D44" s="220">
        <v>7</v>
      </c>
      <c r="E44" s="237"/>
      <c r="F44" s="237">
        <f>E44*D44</f>
        <v>0</v>
      </c>
      <c r="G44" s="238"/>
      <c r="H44" s="235"/>
      <c r="I44" s="235"/>
      <c r="J44" s="236"/>
    </row>
    <row r="45" spans="1:10" ht="12.75">
      <c r="A45" s="235"/>
      <c r="B45" s="307"/>
      <c r="D45" s="220"/>
      <c r="E45" s="237"/>
      <c r="F45" s="237"/>
      <c r="G45" s="238"/>
      <c r="H45" s="235"/>
      <c r="I45" s="235"/>
      <c r="J45" s="236"/>
    </row>
    <row r="46" spans="1:10" ht="12.75">
      <c r="A46" s="235" t="s">
        <v>90</v>
      </c>
      <c r="B46" s="311" t="s">
        <v>169</v>
      </c>
      <c r="C46" s="5" t="s">
        <v>48</v>
      </c>
      <c r="D46" s="220">
        <v>2</v>
      </c>
      <c r="E46" s="237"/>
      <c r="F46" s="237">
        <f>E46*D46</f>
        <v>0</v>
      </c>
      <c r="G46" s="238"/>
      <c r="H46" s="235"/>
      <c r="I46" s="235"/>
      <c r="J46" s="236"/>
    </row>
    <row r="47" spans="1:10" ht="12.75">
      <c r="A47" s="235"/>
      <c r="B47" s="97"/>
      <c r="D47" s="220"/>
      <c r="E47" s="220"/>
      <c r="F47" s="220"/>
      <c r="G47" s="238"/>
      <c r="H47" s="235"/>
      <c r="I47" s="235"/>
      <c r="J47" s="236"/>
    </row>
    <row r="48" spans="1:10" ht="12.75">
      <c r="A48" s="234" t="s">
        <v>20</v>
      </c>
      <c r="B48" s="313" t="s">
        <v>170</v>
      </c>
      <c r="C48" s="256"/>
      <c r="D48" s="241"/>
      <c r="E48" s="242"/>
      <c r="F48" s="243">
        <f>SUM(F12:F47)</f>
        <v>0</v>
      </c>
      <c r="G48" s="238"/>
      <c r="H48" s="235"/>
      <c r="I48" s="235"/>
      <c r="J48" s="236"/>
    </row>
    <row r="49" spans="1:10" ht="12.75">
      <c r="A49" s="234"/>
      <c r="B49" s="314"/>
      <c r="C49" s="257"/>
      <c r="D49" s="245"/>
      <c r="E49" s="246"/>
      <c r="F49" s="247"/>
      <c r="G49" s="238"/>
      <c r="H49" s="235"/>
      <c r="I49" s="235"/>
      <c r="J49" s="236"/>
    </row>
    <row r="50" spans="1:9" s="229" customFormat="1" ht="12.75">
      <c r="A50" s="7"/>
      <c r="B50" s="315"/>
      <c r="C50" s="5"/>
      <c r="D50" s="7"/>
      <c r="E50" s="248"/>
      <c r="F50" s="237"/>
      <c r="G50" s="7"/>
      <c r="H50" s="219"/>
      <c r="I50" s="219"/>
    </row>
    <row r="51" spans="2:9" s="229" customFormat="1" ht="12.75">
      <c r="B51" s="316" t="s">
        <v>171</v>
      </c>
      <c r="C51" s="57"/>
      <c r="D51" s="8"/>
      <c r="E51" s="249"/>
      <c r="F51" s="237">
        <f>F48</f>
        <v>0</v>
      </c>
      <c r="H51" s="250"/>
      <c r="I51" s="250"/>
    </row>
    <row r="52" spans="1:9" s="229" customFormat="1" ht="12.75">
      <c r="A52" s="7"/>
      <c r="B52" s="317"/>
      <c r="C52" s="5"/>
      <c r="D52" s="7"/>
      <c r="E52" s="248"/>
      <c r="F52" s="236"/>
      <c r="G52" s="7"/>
      <c r="H52" s="219"/>
      <c r="I52" s="219"/>
    </row>
    <row r="53" spans="1:9" s="229" customFormat="1" ht="12.75">
      <c r="A53" s="7"/>
      <c r="B53" s="318"/>
      <c r="C53" s="5"/>
      <c r="D53" s="7"/>
      <c r="E53" s="248"/>
      <c r="F53" s="236"/>
      <c r="G53" s="7"/>
      <c r="H53" s="219"/>
      <c r="I53" s="219"/>
    </row>
    <row r="54" spans="1:9" s="229" customFormat="1" ht="12.75">
      <c r="A54" s="7"/>
      <c r="B54" s="318"/>
      <c r="C54" s="5"/>
      <c r="D54" s="7"/>
      <c r="E54" s="248"/>
      <c r="F54" s="236"/>
      <c r="G54" s="7"/>
      <c r="H54" s="219"/>
      <c r="I54" s="219"/>
    </row>
    <row r="55" spans="1:9" s="229" customFormat="1" ht="12.75">
      <c r="A55" s="7"/>
      <c r="B55" s="318"/>
      <c r="C55" s="5"/>
      <c r="D55" s="7"/>
      <c r="E55" s="248"/>
      <c r="F55" s="236"/>
      <c r="G55" s="7"/>
      <c r="H55" s="219"/>
      <c r="I55" s="219"/>
    </row>
    <row r="56" spans="1:9" s="229" customFormat="1" ht="12.75">
      <c r="A56" s="7"/>
      <c r="B56" s="318"/>
      <c r="C56" s="5"/>
      <c r="D56" s="7"/>
      <c r="E56" s="248"/>
      <c r="F56" s="236"/>
      <c r="G56" s="7"/>
      <c r="H56" s="219"/>
      <c r="I56" s="219"/>
    </row>
    <row r="57" spans="1:9" s="229" customFormat="1" ht="12.75">
      <c r="A57" s="7"/>
      <c r="B57" s="318"/>
      <c r="C57" s="5"/>
      <c r="D57" s="7"/>
      <c r="E57" s="248"/>
      <c r="F57" s="236"/>
      <c r="G57" s="7"/>
      <c r="H57" s="219"/>
      <c r="I57" s="219"/>
    </row>
    <row r="58" spans="1:9" s="229" customFormat="1" ht="12.75">
      <c r="A58" s="7"/>
      <c r="B58" s="318"/>
      <c r="C58" s="5"/>
      <c r="D58" s="7"/>
      <c r="E58" s="248"/>
      <c r="F58" s="236"/>
      <c r="G58" s="7"/>
      <c r="H58" s="219"/>
      <c r="I58" s="219"/>
    </row>
    <row r="59" spans="1:9" s="229" customFormat="1" ht="12.75">
      <c r="A59" s="7"/>
      <c r="B59" s="318"/>
      <c r="C59" s="5"/>
      <c r="D59" s="7"/>
      <c r="E59" s="248"/>
      <c r="F59" s="236"/>
      <c r="G59" s="7"/>
      <c r="H59" s="219"/>
      <c r="I59" s="219"/>
    </row>
    <row r="60" ht="12.75">
      <c r="B60" s="31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66"/>
  <sheetViews>
    <sheetView zoomScalePageLayoutView="0" workbookViewId="0" topLeftCell="A49">
      <selection activeCell="R10" sqref="R10"/>
    </sheetView>
  </sheetViews>
  <sheetFormatPr defaultColWidth="9.00390625" defaultRowHeight="12.75"/>
  <cols>
    <col min="1" max="1" width="5.875" style="3" customWidth="1"/>
    <col min="2" max="2" width="40.125" style="319" customWidth="1"/>
    <col min="3" max="3" width="8.625" style="5" bestFit="1" customWidth="1"/>
    <col min="4" max="4" width="8.375" style="6" customWidth="1"/>
    <col min="5" max="5" width="12.75390625" style="7" bestFit="1" customWidth="1"/>
    <col min="6" max="6" width="14.75390625" style="7" customWidth="1"/>
    <col min="7" max="7" width="9.125" style="8" customWidth="1"/>
    <col min="8" max="16384" width="9.125" style="7" customWidth="1"/>
  </cols>
  <sheetData>
    <row r="1" spans="1:6" ht="12.75">
      <c r="A1" s="230"/>
      <c r="B1" s="124"/>
      <c r="C1" s="57"/>
      <c r="D1" s="61"/>
      <c r="E1" s="62"/>
      <c r="F1" s="63"/>
    </row>
    <row r="2" spans="1:6" ht="12.75">
      <c r="A2" s="65" t="s">
        <v>11</v>
      </c>
      <c r="B2" s="306" t="s">
        <v>12</v>
      </c>
      <c r="C2" s="65" t="s">
        <v>13</v>
      </c>
      <c r="D2" s="65" t="s">
        <v>14</v>
      </c>
      <c r="E2" s="65" t="s">
        <v>15</v>
      </c>
      <c r="F2" s="65" t="s">
        <v>16</v>
      </c>
    </row>
    <row r="3" spans="1:6" ht="12.75">
      <c r="A3" s="179">
        <v>1</v>
      </c>
      <c r="B3" s="306">
        <f>+A3+1</f>
        <v>2</v>
      </c>
      <c r="C3" s="67">
        <v>3</v>
      </c>
      <c r="D3" s="68">
        <f>+C3+1</f>
        <v>4</v>
      </c>
      <c r="E3" s="68">
        <v>5</v>
      </c>
      <c r="F3" s="67">
        <f>+E3+1</f>
        <v>6</v>
      </c>
    </row>
    <row r="4" spans="1:6" ht="12.75">
      <c r="A4" s="179"/>
      <c r="B4" s="306"/>
      <c r="C4" s="67"/>
      <c r="D4" s="68"/>
      <c r="E4" s="68"/>
      <c r="F4" s="67"/>
    </row>
    <row r="5" spans="1:6" ht="76.5">
      <c r="A5" s="179"/>
      <c r="B5" s="307" t="s">
        <v>17</v>
      </c>
      <c r="C5" s="67"/>
      <c r="D5" s="68"/>
      <c r="E5" s="68"/>
      <c r="F5" s="67"/>
    </row>
    <row r="6" spans="1:6" ht="12.75">
      <c r="A6" s="179"/>
      <c r="B6" s="306"/>
      <c r="C6" s="67"/>
      <c r="D6" s="68"/>
      <c r="E6" s="68"/>
      <c r="F6" s="67"/>
    </row>
    <row r="7" spans="1:10" ht="12.75">
      <c r="A7" s="231" t="s">
        <v>172</v>
      </c>
      <c r="B7" s="308" t="s">
        <v>173</v>
      </c>
      <c r="C7" s="232"/>
      <c r="D7" s="233"/>
      <c r="E7" s="218"/>
      <c r="F7" s="218"/>
      <c r="G7" s="234"/>
      <c r="H7" s="235"/>
      <c r="I7" s="235"/>
      <c r="J7" s="236"/>
    </row>
    <row r="8" spans="1:10" ht="12.75">
      <c r="A8" s="234" t="s">
        <v>20</v>
      </c>
      <c r="B8" s="309" t="s">
        <v>174</v>
      </c>
      <c r="C8" s="232"/>
      <c r="D8" s="233"/>
      <c r="E8" s="218"/>
      <c r="F8" s="218"/>
      <c r="G8" s="235"/>
      <c r="H8" s="235"/>
      <c r="J8" s="236"/>
    </row>
    <row r="9" spans="1:10" ht="12.75">
      <c r="A9" s="234"/>
      <c r="B9" s="309"/>
      <c r="C9" s="232"/>
      <c r="D9" s="233"/>
      <c r="E9" s="218"/>
      <c r="F9" s="218"/>
      <c r="G9" s="235"/>
      <c r="H9" s="235"/>
      <c r="I9" s="235"/>
      <c r="J9" s="236"/>
    </row>
    <row r="10" spans="1:10" ht="409.5">
      <c r="A10" s="235" t="s">
        <v>20</v>
      </c>
      <c r="B10" s="310" t="s">
        <v>569</v>
      </c>
      <c r="C10" s="236" t="s">
        <v>48</v>
      </c>
      <c r="D10" s="220">
        <v>1</v>
      </c>
      <c r="E10" s="237"/>
      <c r="F10" s="237">
        <f>E10*D10</f>
        <v>0</v>
      </c>
      <c r="G10" s="238"/>
      <c r="H10" s="235"/>
      <c r="I10" s="235"/>
      <c r="J10" s="236"/>
    </row>
    <row r="11" spans="1:10" ht="12.75">
      <c r="A11" s="235"/>
      <c r="B11" s="307"/>
      <c r="C11" s="236"/>
      <c r="D11" s="220"/>
      <c r="E11" s="237"/>
      <c r="F11" s="237"/>
      <c r="G11" s="238"/>
      <c r="H11" s="235"/>
      <c r="I11" s="235"/>
      <c r="J11" s="236"/>
    </row>
    <row r="12" spans="1:10" ht="25.5">
      <c r="A12" s="235" t="s">
        <v>24</v>
      </c>
      <c r="B12" s="311" t="s">
        <v>175</v>
      </c>
      <c r="C12" s="236" t="s">
        <v>48</v>
      </c>
      <c r="D12" s="220">
        <v>1</v>
      </c>
      <c r="E12" s="237"/>
      <c r="F12" s="237">
        <f>E12*D12</f>
        <v>0</v>
      </c>
      <c r="G12" s="238"/>
      <c r="H12" s="235"/>
      <c r="I12" s="235"/>
      <c r="J12" s="236"/>
    </row>
    <row r="13" spans="1:10" ht="12.75">
      <c r="A13" s="235"/>
      <c r="B13" s="311"/>
      <c r="C13" s="236"/>
      <c r="D13" s="220"/>
      <c r="E13" s="237"/>
      <c r="F13" s="237"/>
      <c r="G13" s="238"/>
      <c r="H13" s="235"/>
      <c r="I13" s="235"/>
      <c r="J13" s="236"/>
    </row>
    <row r="14" spans="1:10" ht="140.25">
      <c r="A14" s="235" t="s">
        <v>30</v>
      </c>
      <c r="B14" s="310" t="s">
        <v>176</v>
      </c>
      <c r="C14" s="236" t="s">
        <v>48</v>
      </c>
      <c r="D14" s="220">
        <v>3</v>
      </c>
      <c r="E14" s="237"/>
      <c r="F14" s="237">
        <f>E14*D14</f>
        <v>0</v>
      </c>
      <c r="G14" s="238"/>
      <c r="H14" s="235"/>
      <c r="I14" s="235"/>
      <c r="J14" s="236"/>
    </row>
    <row r="15" spans="1:10" ht="12.75">
      <c r="A15" s="235"/>
      <c r="B15" s="311"/>
      <c r="C15" s="236"/>
      <c r="D15" s="220"/>
      <c r="E15" s="237"/>
      <c r="F15" s="237"/>
      <c r="G15" s="238"/>
      <c r="H15" s="235"/>
      <c r="I15" s="235"/>
      <c r="J15" s="236"/>
    </row>
    <row r="16" spans="1:10" ht="51">
      <c r="A16" s="235" t="s">
        <v>32</v>
      </c>
      <c r="B16" s="310" t="s">
        <v>177</v>
      </c>
      <c r="C16" s="236" t="s">
        <v>48</v>
      </c>
      <c r="D16" s="220">
        <v>3</v>
      </c>
      <c r="E16" s="237"/>
      <c r="F16" s="237">
        <f>E16*D16</f>
        <v>0</v>
      </c>
      <c r="G16" s="238"/>
      <c r="H16" s="235"/>
      <c r="I16" s="235"/>
      <c r="J16" s="236"/>
    </row>
    <row r="17" spans="1:10" ht="12.75">
      <c r="A17" s="235"/>
      <c r="B17" s="311"/>
      <c r="C17" s="236"/>
      <c r="D17" s="220"/>
      <c r="E17" s="237"/>
      <c r="F17" s="237"/>
      <c r="G17" s="238"/>
      <c r="H17" s="235"/>
      <c r="I17" s="235"/>
      <c r="J17" s="236"/>
    </row>
    <row r="18" spans="1:10" ht="38.25">
      <c r="A18" s="235" t="s">
        <v>35</v>
      </c>
      <c r="B18" s="310" t="s">
        <v>178</v>
      </c>
      <c r="C18" s="236" t="s">
        <v>48</v>
      </c>
      <c r="D18" s="220">
        <v>3</v>
      </c>
      <c r="E18" s="237"/>
      <c r="F18" s="237">
        <f>E18*D18</f>
        <v>0</v>
      </c>
      <c r="G18" s="238"/>
      <c r="H18" s="235"/>
      <c r="I18" s="235"/>
      <c r="J18" s="236"/>
    </row>
    <row r="19" spans="1:10" ht="12.75">
      <c r="A19" s="235"/>
      <c r="B19" s="312"/>
      <c r="C19" s="236"/>
      <c r="D19" s="220"/>
      <c r="E19" s="237"/>
      <c r="F19" s="237"/>
      <c r="G19" s="238"/>
      <c r="H19" s="235"/>
      <c r="I19" s="235"/>
      <c r="J19" s="236"/>
    </row>
    <row r="20" spans="1:10" ht="89.25">
      <c r="A20" s="235" t="s">
        <v>37</v>
      </c>
      <c r="B20" s="310" t="s">
        <v>179</v>
      </c>
      <c r="C20" s="236" t="s">
        <v>48</v>
      </c>
      <c r="D20" s="220">
        <v>1</v>
      </c>
      <c r="E20" s="237"/>
      <c r="F20" s="237">
        <f>E20*D20</f>
        <v>0</v>
      </c>
      <c r="G20" s="238"/>
      <c r="H20" s="235"/>
      <c r="I20" s="235"/>
      <c r="J20" s="236"/>
    </row>
    <row r="21" spans="1:10" ht="12.75">
      <c r="A21" s="235"/>
      <c r="B21" s="312"/>
      <c r="C21" s="236"/>
      <c r="D21" s="220"/>
      <c r="E21" s="237"/>
      <c r="F21" s="237"/>
      <c r="G21" s="238"/>
      <c r="H21" s="235"/>
      <c r="I21" s="235"/>
      <c r="J21" s="236"/>
    </row>
    <row r="22" spans="1:10" ht="51">
      <c r="A22" s="235" t="s">
        <v>39</v>
      </c>
      <c r="B22" s="310" t="s">
        <v>180</v>
      </c>
      <c r="C22" s="236" t="s">
        <v>48</v>
      </c>
      <c r="D22" s="220">
        <v>2</v>
      </c>
      <c r="E22" s="237"/>
      <c r="F22" s="237">
        <f>E22*D22</f>
        <v>0</v>
      </c>
      <c r="G22" s="238"/>
      <c r="H22" s="235"/>
      <c r="I22" s="235"/>
      <c r="J22" s="236"/>
    </row>
    <row r="23" spans="1:10" ht="12.75">
      <c r="A23" s="235"/>
      <c r="B23" s="312"/>
      <c r="C23" s="236"/>
      <c r="D23" s="220"/>
      <c r="E23" s="237"/>
      <c r="F23" s="237"/>
      <c r="G23" s="238"/>
      <c r="H23" s="235"/>
      <c r="I23" s="235"/>
      <c r="J23" s="236"/>
    </row>
    <row r="24" spans="1:10" ht="12.75">
      <c r="A24" s="235" t="s">
        <v>63</v>
      </c>
      <c r="B24" s="311" t="s">
        <v>181</v>
      </c>
      <c r="C24" s="236" t="s">
        <v>48</v>
      </c>
      <c r="D24" s="220">
        <v>1</v>
      </c>
      <c r="E24" s="237"/>
      <c r="F24" s="237">
        <f>E24*D24</f>
        <v>0</v>
      </c>
      <c r="G24" s="238"/>
      <c r="H24" s="235"/>
      <c r="I24" s="235"/>
      <c r="J24" s="236"/>
    </row>
    <row r="25" spans="1:10" ht="12.75">
      <c r="A25" s="235"/>
      <c r="B25" s="312"/>
      <c r="C25" s="236"/>
      <c r="D25" s="220"/>
      <c r="E25" s="237"/>
      <c r="F25" s="237"/>
      <c r="G25" s="238"/>
      <c r="H25" s="235"/>
      <c r="I25" s="235"/>
      <c r="J25" s="236"/>
    </row>
    <row r="26" spans="1:10" ht="38.25">
      <c r="A26" s="235" t="s">
        <v>66</v>
      </c>
      <c r="B26" s="311" t="s">
        <v>182</v>
      </c>
      <c r="C26" s="236" t="s">
        <v>48</v>
      </c>
      <c r="D26" s="220">
        <v>1</v>
      </c>
      <c r="E26" s="237"/>
      <c r="F26" s="237">
        <f>E26*D26</f>
        <v>0</v>
      </c>
      <c r="G26" s="238"/>
      <c r="H26" s="235"/>
      <c r="I26" s="235"/>
      <c r="J26" s="236"/>
    </row>
    <row r="27" spans="1:10" ht="12.75">
      <c r="A27" s="235"/>
      <c r="B27" s="312"/>
      <c r="C27" s="236"/>
      <c r="D27" s="220"/>
      <c r="E27" s="237"/>
      <c r="F27" s="237"/>
      <c r="G27" s="238"/>
      <c r="H27" s="235"/>
      <c r="I27" s="235"/>
      <c r="J27" s="236"/>
    </row>
    <row r="28" spans="1:10" ht="25.5">
      <c r="A28" s="235" t="s">
        <v>69</v>
      </c>
      <c r="B28" s="310" t="s">
        <v>570</v>
      </c>
      <c r="C28" s="236" t="s">
        <v>48</v>
      </c>
      <c r="D28" s="220">
        <v>1</v>
      </c>
      <c r="E28" s="237"/>
      <c r="F28" s="237">
        <f>E28*D28</f>
        <v>0</v>
      </c>
      <c r="G28" s="238"/>
      <c r="H28" s="235"/>
      <c r="I28" s="235"/>
      <c r="J28" s="236"/>
    </row>
    <row r="29" spans="1:10" ht="12.75">
      <c r="A29" s="235"/>
      <c r="B29" s="312"/>
      <c r="C29" s="236"/>
      <c r="D29" s="220"/>
      <c r="E29" s="237"/>
      <c r="F29" s="237"/>
      <c r="G29" s="238"/>
      <c r="H29" s="235"/>
      <c r="I29" s="235"/>
      <c r="J29" s="236"/>
    </row>
    <row r="30" spans="1:10" ht="229.5">
      <c r="A30" s="235" t="s">
        <v>73</v>
      </c>
      <c r="B30" s="310" t="s">
        <v>183</v>
      </c>
      <c r="C30" s="236" t="s">
        <v>48</v>
      </c>
      <c r="D30" s="220">
        <v>1</v>
      </c>
      <c r="E30" s="237"/>
      <c r="F30" s="237">
        <f>E30*D30</f>
        <v>0</v>
      </c>
      <c r="G30" s="238"/>
      <c r="H30" s="235"/>
      <c r="I30" s="235"/>
      <c r="J30" s="236"/>
    </row>
    <row r="31" spans="1:10" ht="12.75">
      <c r="A31" s="235"/>
      <c r="B31" s="312"/>
      <c r="C31" s="236"/>
      <c r="D31" s="220"/>
      <c r="E31" s="237"/>
      <c r="F31" s="237"/>
      <c r="G31" s="238"/>
      <c r="H31" s="235"/>
      <c r="I31" s="235"/>
      <c r="J31" s="236"/>
    </row>
    <row r="32" spans="1:10" ht="51">
      <c r="A32" s="235" t="s">
        <v>76</v>
      </c>
      <c r="B32" s="310" t="s">
        <v>184</v>
      </c>
      <c r="C32" s="236" t="s">
        <v>48</v>
      </c>
      <c r="D32" s="220">
        <v>1</v>
      </c>
      <c r="E32" s="237"/>
      <c r="F32" s="237">
        <f>E32*D32</f>
        <v>0</v>
      </c>
      <c r="G32" s="238"/>
      <c r="H32" s="235"/>
      <c r="I32" s="235"/>
      <c r="J32" s="236"/>
    </row>
    <row r="33" spans="1:10" ht="12.75">
      <c r="A33" s="235"/>
      <c r="B33" s="312"/>
      <c r="C33" s="236"/>
      <c r="D33" s="220"/>
      <c r="E33" s="237"/>
      <c r="F33" s="237"/>
      <c r="G33" s="238"/>
      <c r="H33" s="235"/>
      <c r="I33" s="235"/>
      <c r="J33" s="236"/>
    </row>
    <row r="34" spans="1:10" ht="63.75">
      <c r="A34" s="235" t="s">
        <v>78</v>
      </c>
      <c r="B34" s="311" t="s">
        <v>185</v>
      </c>
      <c r="C34" s="236" t="s">
        <v>48</v>
      </c>
      <c r="D34" s="220">
        <v>1</v>
      </c>
      <c r="E34" s="237"/>
      <c r="F34" s="237">
        <f>E34*D34</f>
        <v>0</v>
      </c>
      <c r="G34" s="238"/>
      <c r="H34" s="235"/>
      <c r="I34" s="235"/>
      <c r="J34" s="236"/>
    </row>
    <row r="35" spans="1:10" ht="12.75">
      <c r="A35" s="235"/>
      <c r="B35" s="312"/>
      <c r="C35" s="236"/>
      <c r="D35" s="220"/>
      <c r="E35" s="237"/>
      <c r="F35" s="237"/>
      <c r="G35" s="238"/>
      <c r="H35" s="235"/>
      <c r="I35" s="235"/>
      <c r="J35" s="236"/>
    </row>
    <row r="36" spans="1:10" ht="63.75">
      <c r="A36" s="235" t="s">
        <v>81</v>
      </c>
      <c r="B36" s="311" t="s">
        <v>186</v>
      </c>
      <c r="C36" s="236" t="s">
        <v>48</v>
      </c>
      <c r="D36" s="220">
        <v>1</v>
      </c>
      <c r="E36" s="237"/>
      <c r="F36" s="237">
        <f>E36*D36</f>
        <v>0</v>
      </c>
      <c r="G36" s="238"/>
      <c r="H36" s="235"/>
      <c r="I36" s="235"/>
      <c r="J36" s="236"/>
    </row>
    <row r="37" spans="1:10" ht="12.75">
      <c r="A37" s="235"/>
      <c r="B37" s="312"/>
      <c r="C37" s="236"/>
      <c r="D37" s="220"/>
      <c r="E37" s="237"/>
      <c r="F37" s="237"/>
      <c r="G37" s="238"/>
      <c r="H37" s="235"/>
      <c r="I37" s="235"/>
      <c r="J37" s="236"/>
    </row>
    <row r="38" spans="1:10" ht="12.75">
      <c r="A38" s="235" t="s">
        <v>83</v>
      </c>
      <c r="B38" s="311" t="s">
        <v>187</v>
      </c>
      <c r="C38" s="236" t="s">
        <v>48</v>
      </c>
      <c r="D38" s="220">
        <v>1</v>
      </c>
      <c r="E38" s="237"/>
      <c r="F38" s="237">
        <f>E38*D38</f>
        <v>0</v>
      </c>
      <c r="G38" s="238"/>
      <c r="H38" s="235"/>
      <c r="I38" s="235"/>
      <c r="J38" s="236"/>
    </row>
    <row r="39" spans="1:10" ht="12.75">
      <c r="A39" s="235"/>
      <c r="B39" s="311"/>
      <c r="C39" s="236"/>
      <c r="D39" s="220"/>
      <c r="E39" s="237"/>
      <c r="F39" s="237"/>
      <c r="G39" s="238"/>
      <c r="H39" s="235"/>
      <c r="I39" s="235"/>
      <c r="J39" s="236"/>
    </row>
    <row r="40" spans="1:7" s="228" customFormat="1" ht="13.5">
      <c r="A40" s="235" t="s">
        <v>85</v>
      </c>
      <c r="B40" s="311" t="s">
        <v>188</v>
      </c>
      <c r="C40" s="236" t="s">
        <v>48</v>
      </c>
      <c r="D40" s="220">
        <v>1</v>
      </c>
      <c r="E40" s="237"/>
      <c r="F40" s="237">
        <f>D40*E40</f>
        <v>0</v>
      </c>
      <c r="G40" s="239"/>
    </row>
    <row r="41" spans="1:7" s="228" customFormat="1" ht="13.5">
      <c r="A41" s="235"/>
      <c r="B41" s="311"/>
      <c r="C41" s="236"/>
      <c r="D41" s="220"/>
      <c r="E41" s="237"/>
      <c r="F41" s="237"/>
      <c r="G41" s="239"/>
    </row>
    <row r="42" spans="1:7" s="228" customFormat="1" ht="25.5">
      <c r="A42" s="235" t="s">
        <v>87</v>
      </c>
      <c r="B42" s="311" t="s">
        <v>189</v>
      </c>
      <c r="C42" s="236" t="s">
        <v>48</v>
      </c>
      <c r="D42" s="220">
        <v>1</v>
      </c>
      <c r="E42" s="237"/>
      <c r="F42" s="237">
        <f>D42*E42</f>
        <v>0</v>
      </c>
      <c r="G42" s="239"/>
    </row>
    <row r="43" spans="1:7" s="228" customFormat="1" ht="13.5">
      <c r="A43" s="235"/>
      <c r="B43" s="311"/>
      <c r="C43" s="236"/>
      <c r="D43" s="220"/>
      <c r="E43" s="237"/>
      <c r="F43" s="237"/>
      <c r="G43" s="239"/>
    </row>
    <row r="44" spans="1:7" s="228" customFormat="1" ht="13.5">
      <c r="A44" s="235" t="s">
        <v>90</v>
      </c>
      <c r="B44" s="311" t="s">
        <v>190</v>
      </c>
      <c r="C44" s="236" t="s">
        <v>48</v>
      </c>
      <c r="D44" s="220">
        <v>2</v>
      </c>
      <c r="E44" s="237"/>
      <c r="F44" s="237">
        <f>D44*E44</f>
        <v>0</v>
      </c>
      <c r="G44" s="239"/>
    </row>
    <row r="45" spans="1:7" s="228" customFormat="1" ht="13.5">
      <c r="A45" s="235"/>
      <c r="B45" s="311"/>
      <c r="C45" s="236"/>
      <c r="D45" s="220"/>
      <c r="E45" s="237"/>
      <c r="F45" s="237"/>
      <c r="G45" s="239"/>
    </row>
    <row r="46" spans="1:7" s="228" customFormat="1" ht="25.5">
      <c r="A46" s="235" t="s">
        <v>92</v>
      </c>
      <c r="B46" s="311" t="s">
        <v>191</v>
      </c>
      <c r="C46" s="236" t="s">
        <v>48</v>
      </c>
      <c r="D46" s="220">
        <v>1</v>
      </c>
      <c r="E46" s="237"/>
      <c r="F46" s="237">
        <f>D46*E46</f>
        <v>0</v>
      </c>
      <c r="G46" s="239"/>
    </row>
    <row r="47" spans="1:7" s="228" customFormat="1" ht="13.5">
      <c r="A47" s="235"/>
      <c r="B47" s="311"/>
      <c r="C47" s="236"/>
      <c r="D47" s="220"/>
      <c r="E47" s="237"/>
      <c r="F47" s="237"/>
      <c r="G47" s="239"/>
    </row>
    <row r="48" spans="1:7" s="228" customFormat="1" ht="13.5">
      <c r="A48" s="235" t="s">
        <v>96</v>
      </c>
      <c r="B48" s="311" t="s">
        <v>187</v>
      </c>
      <c r="C48" s="236" t="s">
        <v>48</v>
      </c>
      <c r="D48" s="220">
        <v>1</v>
      </c>
      <c r="E48" s="237"/>
      <c r="F48" s="237">
        <f>D48*E48</f>
        <v>0</v>
      </c>
      <c r="G48" s="239"/>
    </row>
    <row r="49" spans="1:7" s="228" customFormat="1" ht="13.5">
      <c r="A49" s="235"/>
      <c r="B49" s="311"/>
      <c r="C49" s="236"/>
      <c r="D49" s="220"/>
      <c r="E49" s="237"/>
      <c r="F49" s="237"/>
      <c r="G49" s="239"/>
    </row>
    <row r="50" spans="1:7" s="228" customFormat="1" ht="13.5">
      <c r="A50" s="235" t="s">
        <v>99</v>
      </c>
      <c r="B50" s="311" t="s">
        <v>192</v>
      </c>
      <c r="C50" s="236" t="s">
        <v>48</v>
      </c>
      <c r="D50" s="220">
        <v>6</v>
      </c>
      <c r="E50" s="237"/>
      <c r="F50" s="237">
        <f>D50*E50</f>
        <v>0</v>
      </c>
      <c r="G50" s="239"/>
    </row>
    <row r="51" spans="1:7" s="228" customFormat="1" ht="13.5">
      <c r="A51" s="235"/>
      <c r="B51" s="311"/>
      <c r="C51" s="236"/>
      <c r="D51" s="220"/>
      <c r="E51" s="237"/>
      <c r="F51" s="237"/>
      <c r="G51" s="239"/>
    </row>
    <row r="52" spans="1:10" ht="25.5">
      <c r="A52" s="235" t="s">
        <v>101</v>
      </c>
      <c r="B52" s="97" t="s">
        <v>193</v>
      </c>
      <c r="C52" s="236" t="s">
        <v>48</v>
      </c>
      <c r="D52" s="220">
        <v>1</v>
      </c>
      <c r="E52" s="237"/>
      <c r="F52" s="237">
        <f>D52*E52</f>
        <v>0</v>
      </c>
      <c r="G52" s="238"/>
      <c r="H52" s="235"/>
      <c r="I52" s="235"/>
      <c r="J52" s="236"/>
    </row>
    <row r="53" spans="1:10" ht="12.75">
      <c r="A53" s="235"/>
      <c r="B53" s="97"/>
      <c r="C53" s="236"/>
      <c r="D53" s="220"/>
      <c r="E53" s="237"/>
      <c r="F53" s="237"/>
      <c r="G53" s="238"/>
      <c r="H53" s="235"/>
      <c r="I53" s="235"/>
      <c r="J53" s="236"/>
    </row>
    <row r="54" spans="1:10" ht="12.75">
      <c r="A54" s="234" t="s">
        <v>20</v>
      </c>
      <c r="B54" s="313" t="s">
        <v>194</v>
      </c>
      <c r="C54" s="240"/>
      <c r="D54" s="241"/>
      <c r="E54" s="242"/>
      <c r="F54" s="243">
        <f>SUM(F10:F52)</f>
        <v>0</v>
      </c>
      <c r="G54" s="238"/>
      <c r="H54" s="235"/>
      <c r="I54" s="235"/>
      <c r="J54" s="236"/>
    </row>
    <row r="55" spans="1:10" ht="12.75">
      <c r="A55" s="234"/>
      <c r="B55" s="314"/>
      <c r="C55" s="244"/>
      <c r="D55" s="245"/>
      <c r="E55" s="246"/>
      <c r="F55" s="247"/>
      <c r="G55" s="238"/>
      <c r="H55" s="235"/>
      <c r="I55" s="235"/>
      <c r="J55" s="236"/>
    </row>
    <row r="56" spans="1:9" s="229" customFormat="1" ht="12.75">
      <c r="A56" s="7"/>
      <c r="B56" s="315"/>
      <c r="C56" s="7"/>
      <c r="D56" s="7"/>
      <c r="E56" s="248"/>
      <c r="F56" s="237"/>
      <c r="G56" s="7"/>
      <c r="H56" s="219"/>
      <c r="I56" s="219"/>
    </row>
    <row r="57" spans="2:9" s="229" customFormat="1" ht="12.75">
      <c r="B57" s="316" t="s">
        <v>195</v>
      </c>
      <c r="C57" s="8"/>
      <c r="D57" s="8"/>
      <c r="E57" s="249"/>
      <c r="F57" s="237">
        <f>F54</f>
        <v>0</v>
      </c>
      <c r="H57" s="250"/>
      <c r="I57" s="250"/>
    </row>
    <row r="58" spans="1:9" s="229" customFormat="1" ht="12.75">
      <c r="A58" s="7"/>
      <c r="B58" s="317"/>
      <c r="C58" s="7"/>
      <c r="D58" s="7"/>
      <c r="E58" s="248"/>
      <c r="F58" s="236"/>
      <c r="G58" s="7"/>
      <c r="H58" s="219"/>
      <c r="I58" s="219"/>
    </row>
    <row r="59" spans="1:9" s="229" customFormat="1" ht="12.75">
      <c r="A59" s="7"/>
      <c r="B59" s="318"/>
      <c r="C59" s="7"/>
      <c r="D59" s="7"/>
      <c r="E59" s="248"/>
      <c r="F59" s="236"/>
      <c r="G59" s="7"/>
      <c r="H59" s="219"/>
      <c r="I59" s="219"/>
    </row>
    <row r="60" spans="1:9" s="229" customFormat="1" ht="12.75">
      <c r="A60" s="7"/>
      <c r="B60" s="318"/>
      <c r="C60" s="7"/>
      <c r="D60" s="7"/>
      <c r="E60" s="248"/>
      <c r="F60" s="236"/>
      <c r="G60" s="7"/>
      <c r="H60" s="219"/>
      <c r="I60" s="219"/>
    </row>
    <row r="61" spans="1:9" s="229" customFormat="1" ht="12.75">
      <c r="A61" s="7"/>
      <c r="B61" s="318"/>
      <c r="C61" s="7"/>
      <c r="D61" s="7"/>
      <c r="E61" s="248"/>
      <c r="F61" s="236"/>
      <c r="G61" s="7"/>
      <c r="H61" s="219"/>
      <c r="I61" s="219"/>
    </row>
    <row r="62" spans="1:9" s="229" customFormat="1" ht="12.75">
      <c r="A62" s="7"/>
      <c r="B62" s="318"/>
      <c r="C62" s="7"/>
      <c r="D62" s="7"/>
      <c r="E62" s="248"/>
      <c r="F62" s="236"/>
      <c r="G62" s="7"/>
      <c r="H62" s="219"/>
      <c r="I62" s="219"/>
    </row>
    <row r="63" spans="1:9" s="229" customFormat="1" ht="12.75">
      <c r="A63" s="7"/>
      <c r="B63" s="318"/>
      <c r="C63" s="7"/>
      <c r="D63" s="7"/>
      <c r="E63" s="248"/>
      <c r="F63" s="236"/>
      <c r="G63" s="7"/>
      <c r="H63" s="219"/>
      <c r="I63" s="219"/>
    </row>
    <row r="64" spans="1:9" s="229" customFormat="1" ht="12.75">
      <c r="A64" s="7"/>
      <c r="B64" s="318"/>
      <c r="C64" s="7"/>
      <c r="D64" s="7"/>
      <c r="E64" s="248"/>
      <c r="F64" s="236"/>
      <c r="G64" s="7"/>
      <c r="H64" s="219"/>
      <c r="I64" s="219"/>
    </row>
    <row r="65" spans="1:9" s="229" customFormat="1" ht="12.75">
      <c r="A65" s="7"/>
      <c r="B65" s="318"/>
      <c r="C65" s="7"/>
      <c r="D65" s="7"/>
      <c r="E65" s="248"/>
      <c r="F65" s="236"/>
      <c r="G65" s="7"/>
      <c r="H65" s="219"/>
      <c r="I65" s="219"/>
    </row>
    <row r="66" ht="12.75">
      <c r="B66" s="318"/>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40"/>
  <sheetViews>
    <sheetView zoomScalePageLayoutView="0" workbookViewId="0" topLeftCell="A331">
      <selection activeCell="B75" sqref="B75"/>
    </sheetView>
  </sheetViews>
  <sheetFormatPr defaultColWidth="9.00390625" defaultRowHeight="12.75"/>
  <cols>
    <col min="1" max="1" width="7.00390625" style="56" customWidth="1"/>
    <col min="2" max="2" width="45.375" style="327" customWidth="1"/>
    <col min="3" max="3" width="8.00390625" style="57" customWidth="1"/>
    <col min="4" max="4" width="7.625" style="58" customWidth="1"/>
    <col min="5" max="5" width="10.75390625" style="59" customWidth="1"/>
    <col min="6" max="6" width="12.625" style="59" customWidth="1"/>
    <col min="7" max="16384" width="9.125" style="8" customWidth="1"/>
  </cols>
  <sheetData>
    <row r="1" spans="1:7" s="7" customFormat="1" ht="11.25" customHeight="1">
      <c r="A1" s="60"/>
      <c r="B1" s="124"/>
      <c r="C1" s="57"/>
      <c r="D1" s="61"/>
      <c r="E1" s="62"/>
      <c r="F1" s="63"/>
      <c r="G1" s="8"/>
    </row>
    <row r="2" spans="1:7" s="7" customFormat="1" ht="12.75" customHeight="1">
      <c r="A2" s="64" t="s">
        <v>11</v>
      </c>
      <c r="B2" s="306" t="s">
        <v>12</v>
      </c>
      <c r="C2" s="65" t="s">
        <v>13</v>
      </c>
      <c r="D2" s="65" t="s">
        <v>14</v>
      </c>
      <c r="E2" s="65" t="s">
        <v>15</v>
      </c>
      <c r="F2" s="65" t="s">
        <v>16</v>
      </c>
      <c r="G2" s="8"/>
    </row>
    <row r="3" spans="1:7" s="7" customFormat="1" ht="12.75" customHeight="1">
      <c r="A3" s="66">
        <v>1</v>
      </c>
      <c r="B3" s="306">
        <f>+A3+1</f>
        <v>2</v>
      </c>
      <c r="C3" s="67">
        <v>3</v>
      </c>
      <c r="D3" s="68">
        <f>+C3+1</f>
        <v>4</v>
      </c>
      <c r="E3" s="68">
        <v>5</v>
      </c>
      <c r="F3" s="67">
        <f>+E3+1</f>
        <v>6</v>
      </c>
      <c r="G3" s="8"/>
    </row>
    <row r="4" spans="1:7" s="7" customFormat="1" ht="12.75" customHeight="1">
      <c r="A4" s="66"/>
      <c r="B4" s="306"/>
      <c r="C4" s="67"/>
      <c r="D4" s="68"/>
      <c r="E4" s="68"/>
      <c r="F4" s="67"/>
      <c r="G4" s="8"/>
    </row>
    <row r="5" spans="1:7" s="7" customFormat="1" ht="89.25">
      <c r="A5" s="179"/>
      <c r="B5" s="307" t="s">
        <v>17</v>
      </c>
      <c r="C5" s="67"/>
      <c r="D5" s="68"/>
      <c r="E5" s="68"/>
      <c r="F5" s="67"/>
      <c r="G5" s="8"/>
    </row>
    <row r="6" spans="1:7" s="7" customFormat="1" ht="12.75" customHeight="1">
      <c r="A6" s="66"/>
      <c r="B6" s="306"/>
      <c r="C6" s="67"/>
      <c r="D6" s="68"/>
      <c r="E6" s="68"/>
      <c r="F6" s="67"/>
      <c r="G6" s="8"/>
    </row>
    <row r="7" spans="1:6" ht="12.75">
      <c r="A7" s="69" t="s">
        <v>196</v>
      </c>
      <c r="B7" s="70" t="s">
        <v>197</v>
      </c>
      <c r="C7" s="71"/>
      <c r="D7" s="72"/>
      <c r="E7" s="73"/>
      <c r="F7" s="73"/>
    </row>
    <row r="8" spans="1:4" ht="12.75">
      <c r="A8" s="74">
        <v>1</v>
      </c>
      <c r="B8" s="320" t="s">
        <v>198</v>
      </c>
      <c r="D8" s="57"/>
    </row>
    <row r="9" spans="2:4" ht="12.75">
      <c r="B9" s="321"/>
      <c r="D9" s="57"/>
    </row>
    <row r="10" spans="1:6" ht="44.25" customHeight="1">
      <c r="A10" s="180">
        <v>1</v>
      </c>
      <c r="B10" s="76" t="s">
        <v>199</v>
      </c>
      <c r="C10" s="57" t="s">
        <v>200</v>
      </c>
      <c r="D10" s="57">
        <v>1200</v>
      </c>
      <c r="F10" s="59">
        <f>E10*D10</f>
        <v>0</v>
      </c>
    </row>
    <row r="11" spans="2:4" ht="12.75">
      <c r="B11" s="321"/>
      <c r="D11" s="57"/>
    </row>
    <row r="12" spans="1:6" ht="45" customHeight="1">
      <c r="A12" s="180">
        <v>2</v>
      </c>
      <c r="B12" s="76" t="s">
        <v>201</v>
      </c>
      <c r="C12" s="57" t="s">
        <v>139</v>
      </c>
      <c r="D12" s="57">
        <v>1</v>
      </c>
      <c r="F12" s="59">
        <f>E12*D12</f>
        <v>0</v>
      </c>
    </row>
    <row r="13" spans="1:4" ht="12.75">
      <c r="A13" s="180"/>
      <c r="B13" s="76"/>
      <c r="D13" s="57"/>
    </row>
    <row r="14" spans="1:6" ht="38.25">
      <c r="A14" s="180">
        <v>3</v>
      </c>
      <c r="B14" s="124" t="s">
        <v>202</v>
      </c>
      <c r="C14" s="57" t="s">
        <v>139</v>
      </c>
      <c r="D14" s="58">
        <v>1</v>
      </c>
      <c r="F14" s="59">
        <f>E14*D14</f>
        <v>0</v>
      </c>
    </row>
    <row r="15" spans="2:4" ht="12.75">
      <c r="B15" s="124"/>
      <c r="D15" s="57"/>
    </row>
    <row r="16" spans="1:6" ht="25.5">
      <c r="A16" s="180">
        <v>4</v>
      </c>
      <c r="B16" s="124" t="s">
        <v>203</v>
      </c>
      <c r="C16" s="57" t="s">
        <v>48</v>
      </c>
      <c r="D16" s="57">
        <v>1</v>
      </c>
      <c r="F16" s="59">
        <f>E16*D16</f>
        <v>0</v>
      </c>
    </row>
    <row r="17" spans="2:4" ht="12.75">
      <c r="B17" s="321"/>
      <c r="D17" s="57"/>
    </row>
    <row r="18" spans="1:6" ht="25.5">
      <c r="A18" s="180">
        <v>5</v>
      </c>
      <c r="B18" s="81" t="s">
        <v>204</v>
      </c>
      <c r="C18" s="57" t="s">
        <v>48</v>
      </c>
      <c r="D18" s="57">
        <v>1</v>
      </c>
      <c r="F18" s="59">
        <f>E18*D18</f>
        <v>0</v>
      </c>
    </row>
    <row r="19" spans="2:4" ht="12.75">
      <c r="B19" s="321"/>
      <c r="D19" s="57"/>
    </row>
    <row r="20" spans="1:6" ht="38.25">
      <c r="A20" s="180">
        <v>6</v>
      </c>
      <c r="B20" s="81" t="s">
        <v>205</v>
      </c>
      <c r="C20" s="57" t="s">
        <v>139</v>
      </c>
      <c r="D20" s="57">
        <v>1</v>
      </c>
      <c r="F20" s="59">
        <f>E20*D20</f>
        <v>0</v>
      </c>
    </row>
    <row r="21" spans="2:4" ht="12.75">
      <c r="B21" s="321"/>
      <c r="D21" s="57"/>
    </row>
    <row r="22" spans="1:6" s="148" customFormat="1" ht="12.75">
      <c r="A22" s="180">
        <v>7</v>
      </c>
      <c r="B22" s="81" t="s">
        <v>206</v>
      </c>
      <c r="C22" s="57" t="s">
        <v>139</v>
      </c>
      <c r="D22" s="57"/>
      <c r="E22" s="59"/>
      <c r="F22" s="59">
        <f>E22*D22</f>
        <v>0</v>
      </c>
    </row>
    <row r="23" spans="1:6" s="148" customFormat="1" ht="12.75">
      <c r="A23" s="56"/>
      <c r="B23" s="81"/>
      <c r="C23" s="57"/>
      <c r="D23" s="57"/>
      <c r="E23" s="59"/>
      <c r="F23" s="59"/>
    </row>
    <row r="24" spans="1:6" ht="63.75">
      <c r="A24" s="180">
        <v>8</v>
      </c>
      <c r="B24" s="81" t="s">
        <v>207</v>
      </c>
      <c r="C24" s="57" t="s">
        <v>139</v>
      </c>
      <c r="D24" s="57">
        <v>1</v>
      </c>
      <c r="F24" s="59">
        <f>E24*D24</f>
        <v>0</v>
      </c>
    </row>
    <row r="25" spans="1:4" ht="12.75">
      <c r="A25" s="180"/>
      <c r="B25" s="81"/>
      <c r="D25" s="57"/>
    </row>
    <row r="26" spans="1:6" ht="45.75" customHeight="1">
      <c r="A26" s="180">
        <v>9</v>
      </c>
      <c r="B26" s="81" t="s">
        <v>208</v>
      </c>
      <c r="C26" s="57" t="s">
        <v>200</v>
      </c>
      <c r="D26" s="57">
        <v>3000</v>
      </c>
      <c r="F26" s="59">
        <f>E26*D26</f>
        <v>0</v>
      </c>
    </row>
    <row r="27" spans="1:4" ht="12.75">
      <c r="A27" s="180"/>
      <c r="B27" s="81"/>
      <c r="D27" s="57"/>
    </row>
    <row r="28" spans="1:6" ht="15" customHeight="1">
      <c r="A28" s="180">
        <v>10</v>
      </c>
      <c r="B28" s="81" t="s">
        <v>209</v>
      </c>
      <c r="C28" s="57" t="s">
        <v>210</v>
      </c>
      <c r="D28" s="57">
        <v>1</v>
      </c>
      <c r="F28" s="59">
        <f>E28*D28</f>
        <v>0</v>
      </c>
    </row>
    <row r="29" spans="1:4" ht="12.75">
      <c r="A29" s="180"/>
      <c r="B29" s="321"/>
      <c r="D29" s="57"/>
    </row>
    <row r="30" spans="1:6" s="57" customFormat="1" ht="12.75">
      <c r="A30" s="180">
        <v>11</v>
      </c>
      <c r="B30" s="322" t="s">
        <v>211</v>
      </c>
      <c r="C30" s="57" t="s">
        <v>139</v>
      </c>
      <c r="D30" s="57">
        <v>2</v>
      </c>
      <c r="E30" s="59"/>
      <c r="F30" s="59">
        <f>E30*D30</f>
        <v>0</v>
      </c>
    </row>
    <row r="31" spans="1:6" s="57" customFormat="1" ht="12.75">
      <c r="A31" s="180"/>
      <c r="B31" s="186"/>
      <c r="E31" s="59"/>
      <c r="F31" s="59"/>
    </row>
    <row r="32" spans="1:6" s="175" customFormat="1" ht="54.75" customHeight="1">
      <c r="A32" s="180">
        <v>12</v>
      </c>
      <c r="B32" s="181" t="s">
        <v>212</v>
      </c>
      <c r="C32" s="57" t="s">
        <v>139</v>
      </c>
      <c r="D32" s="57">
        <v>1</v>
      </c>
      <c r="E32" s="59"/>
      <c r="F32" s="59">
        <f>E32*D32</f>
        <v>0</v>
      </c>
    </row>
    <row r="33" spans="1:4" ht="12.75">
      <c r="A33" s="74"/>
      <c r="B33" s="321"/>
      <c r="D33" s="57"/>
    </row>
    <row r="34" spans="1:6" ht="12.75">
      <c r="A34" s="74"/>
      <c r="B34" s="323" t="s">
        <v>213</v>
      </c>
      <c r="C34" s="91"/>
      <c r="D34" s="91"/>
      <c r="E34" s="92"/>
      <c r="F34" s="92">
        <f>SUM(F8:F32)</f>
        <v>0</v>
      </c>
    </row>
    <row r="35" spans="2:6" ht="12.75">
      <c r="B35" s="324"/>
      <c r="C35" s="93"/>
      <c r="D35" s="93"/>
      <c r="F35" s="8"/>
    </row>
    <row r="36" spans="1:6" ht="12.75">
      <c r="A36" s="74">
        <v>2</v>
      </c>
      <c r="B36" s="325" t="s">
        <v>214</v>
      </c>
      <c r="C36" s="93"/>
      <c r="D36" s="93"/>
      <c r="F36" s="8"/>
    </row>
    <row r="37" spans="1:6" ht="12.75">
      <c r="A37" s="74"/>
      <c r="B37" s="325"/>
      <c r="C37" s="93"/>
      <c r="D37" s="93"/>
      <c r="E37" s="156"/>
      <c r="F37" s="8"/>
    </row>
    <row r="38" spans="1:6" ht="38.25">
      <c r="A38" s="56" t="s">
        <v>20</v>
      </c>
      <c r="B38" s="97" t="s">
        <v>215</v>
      </c>
      <c r="C38" s="182"/>
      <c r="D38" s="183"/>
      <c r="F38" s="8"/>
    </row>
    <row r="39" spans="2:6" ht="25.5">
      <c r="B39" s="300" t="s">
        <v>216</v>
      </c>
      <c r="C39" s="182"/>
      <c r="D39" s="183"/>
      <c r="F39" s="8"/>
    </row>
    <row r="40" spans="2:6" ht="12.75">
      <c r="B40" s="300" t="s">
        <v>217</v>
      </c>
      <c r="C40" s="182"/>
      <c r="D40" s="183"/>
      <c r="F40" s="8"/>
    </row>
    <row r="41" spans="2:6" ht="12.75">
      <c r="B41" s="300" t="s">
        <v>218</v>
      </c>
      <c r="C41" s="182"/>
      <c r="D41" s="183"/>
      <c r="F41" s="8"/>
    </row>
    <row r="42" spans="2:6" ht="12.75">
      <c r="B42" s="300" t="s">
        <v>219</v>
      </c>
      <c r="C42" s="182"/>
      <c r="D42" s="183"/>
      <c r="E42" s="156"/>
      <c r="F42" s="8"/>
    </row>
    <row r="43" spans="2:6" ht="12.75">
      <c r="B43" s="300" t="s">
        <v>220</v>
      </c>
      <c r="C43" s="182"/>
      <c r="D43" s="183"/>
      <c r="E43" s="156"/>
      <c r="F43" s="8"/>
    </row>
    <row r="44" spans="2:6" ht="12.75">
      <c r="B44" s="300" t="s">
        <v>221</v>
      </c>
      <c r="C44" s="182"/>
      <c r="D44" s="183"/>
      <c r="E44" s="156"/>
      <c r="F44" s="8"/>
    </row>
    <row r="45" spans="2:6" ht="25.5">
      <c r="B45" s="300" t="s">
        <v>222</v>
      </c>
      <c r="C45" s="182"/>
      <c r="D45" s="183"/>
      <c r="E45" s="156"/>
      <c r="F45" s="8"/>
    </row>
    <row r="46" spans="2:6" ht="12.75">
      <c r="B46" s="300" t="s">
        <v>223</v>
      </c>
      <c r="C46" s="182"/>
      <c r="D46" s="183"/>
      <c r="E46" s="156"/>
      <c r="F46" s="8"/>
    </row>
    <row r="47" spans="2:6" ht="55.5" customHeight="1">
      <c r="B47" s="300" t="s">
        <v>224</v>
      </c>
      <c r="C47" s="182"/>
      <c r="D47" s="183"/>
      <c r="E47" s="156"/>
      <c r="F47" s="8"/>
    </row>
    <row r="48" spans="2:6" ht="12.75">
      <c r="B48" s="301" t="s">
        <v>225</v>
      </c>
      <c r="C48" s="182"/>
      <c r="D48" s="183"/>
      <c r="E48" s="156"/>
      <c r="F48" s="8"/>
    </row>
    <row r="49" spans="2:6" ht="12.75">
      <c r="B49" s="300" t="s">
        <v>226</v>
      </c>
      <c r="C49" s="182"/>
      <c r="D49" s="183"/>
      <c r="E49" s="156"/>
      <c r="F49" s="8"/>
    </row>
    <row r="50" spans="2:6" ht="25.5">
      <c r="B50" s="300" t="s">
        <v>562</v>
      </c>
      <c r="C50" s="182"/>
      <c r="D50" s="183"/>
      <c r="E50" s="156"/>
      <c r="F50" s="8"/>
    </row>
    <row r="51" spans="2:5" ht="12.75">
      <c r="B51" s="300" t="s">
        <v>227</v>
      </c>
      <c r="C51" s="182"/>
      <c r="D51" s="183"/>
      <c r="E51" s="156"/>
    </row>
    <row r="52" spans="2:5" ht="25.5">
      <c r="B52" s="300" t="s">
        <v>228</v>
      </c>
      <c r="C52" s="182"/>
      <c r="D52" s="183"/>
      <c r="E52" s="156"/>
    </row>
    <row r="53" spans="2:6" ht="12.75">
      <c r="B53" s="184"/>
      <c r="C53" s="57" t="s">
        <v>229</v>
      </c>
      <c r="D53" s="57">
        <v>1</v>
      </c>
      <c r="F53" s="59">
        <f>E53*D53</f>
        <v>0</v>
      </c>
    </row>
    <row r="54" spans="2:5" ht="12.75">
      <c r="B54" s="185"/>
      <c r="C54" s="58"/>
      <c r="E54" s="156"/>
    </row>
    <row r="55" spans="1:5" ht="25.5">
      <c r="A55" s="56" t="s">
        <v>24</v>
      </c>
      <c r="B55" s="97" t="s">
        <v>230</v>
      </c>
      <c r="D55" s="57"/>
      <c r="E55" s="156"/>
    </row>
    <row r="56" spans="2:5" ht="15">
      <c r="B56" s="305" t="s">
        <v>571</v>
      </c>
      <c r="D56" s="57"/>
      <c r="E56" s="156"/>
    </row>
    <row r="57" spans="2:5" ht="15">
      <c r="B57" s="305" t="s">
        <v>572</v>
      </c>
      <c r="D57" s="57"/>
      <c r="E57" s="156"/>
    </row>
    <row r="58" spans="2:6" ht="12.75">
      <c r="B58" s="326"/>
      <c r="C58" s="57" t="s">
        <v>229</v>
      </c>
      <c r="D58" s="57">
        <v>1</v>
      </c>
      <c r="F58" s="59">
        <f>E58*D58</f>
        <v>0</v>
      </c>
    </row>
    <row r="59" spans="2:5" ht="12.75">
      <c r="B59" s="185"/>
      <c r="C59" s="58"/>
      <c r="E59" s="156"/>
    </row>
    <row r="60" spans="1:5" ht="51">
      <c r="A60" s="56" t="s">
        <v>30</v>
      </c>
      <c r="B60" s="97" t="s">
        <v>231</v>
      </c>
      <c r="D60" s="57"/>
      <c r="E60" s="156"/>
    </row>
    <row r="61" spans="2:5" ht="12.75">
      <c r="B61" s="305" t="s">
        <v>232</v>
      </c>
      <c r="D61" s="57"/>
      <c r="E61" s="156"/>
    </row>
    <row r="62" spans="2:5" ht="12.75">
      <c r="B62" s="305" t="s">
        <v>233</v>
      </c>
      <c r="D62" s="57"/>
      <c r="E62" s="156"/>
    </row>
    <row r="63" spans="2:5" ht="12.75">
      <c r="B63" s="305" t="s">
        <v>234</v>
      </c>
      <c r="D63" s="57"/>
      <c r="E63" s="156"/>
    </row>
    <row r="64" spans="2:5" ht="12.75">
      <c r="B64" s="305" t="s">
        <v>235</v>
      </c>
      <c r="D64" s="57"/>
      <c r="E64" s="156"/>
    </row>
    <row r="65" spans="2:5" ht="12.75">
      <c r="B65" s="305" t="s">
        <v>236</v>
      </c>
      <c r="D65" s="57"/>
      <c r="E65" s="156"/>
    </row>
    <row r="66" spans="2:5" ht="12.75">
      <c r="B66" s="305" t="s">
        <v>237</v>
      </c>
      <c r="D66" s="57"/>
      <c r="E66" s="156"/>
    </row>
    <row r="67" spans="2:5" ht="12.75">
      <c r="B67" s="305" t="s">
        <v>238</v>
      </c>
      <c r="D67" s="57"/>
      <c r="E67" s="156"/>
    </row>
    <row r="68" spans="2:5" ht="12.75">
      <c r="B68" s="305" t="s">
        <v>239</v>
      </c>
      <c r="D68" s="57"/>
      <c r="E68" s="156"/>
    </row>
    <row r="69" spans="2:5" ht="12.75">
      <c r="B69" s="305" t="s">
        <v>240</v>
      </c>
      <c r="D69" s="57"/>
      <c r="E69" s="156"/>
    </row>
    <row r="70" spans="2:6" ht="12.75">
      <c r="B70" s="305" t="s">
        <v>241</v>
      </c>
      <c r="C70" s="57" t="s">
        <v>229</v>
      </c>
      <c r="D70" s="57">
        <v>2</v>
      </c>
      <c r="F70" s="59">
        <f>E70*D70</f>
        <v>0</v>
      </c>
    </row>
    <row r="71" spans="2:5" ht="12.75">
      <c r="B71" s="326"/>
      <c r="D71" s="57"/>
      <c r="E71" s="156"/>
    </row>
    <row r="72" spans="1:5" ht="38.25">
      <c r="A72" s="56" t="s">
        <v>32</v>
      </c>
      <c r="B72" s="185" t="s">
        <v>575</v>
      </c>
      <c r="E72" s="156"/>
    </row>
    <row r="73" ht="12.75">
      <c r="E73" s="156"/>
    </row>
    <row r="74" spans="2:5" ht="12.75">
      <c r="B74" s="328" t="s">
        <v>242</v>
      </c>
      <c r="E74" s="156"/>
    </row>
    <row r="75" spans="2:5" ht="15.75">
      <c r="B75" s="328" t="s">
        <v>243</v>
      </c>
      <c r="E75" s="156"/>
    </row>
    <row r="76" spans="2:6" ht="15.75">
      <c r="B76" s="328" t="s">
        <v>244</v>
      </c>
      <c r="C76" s="57" t="s">
        <v>48</v>
      </c>
      <c r="D76" s="58">
        <v>2</v>
      </c>
      <c r="F76" s="59">
        <f>E76*D76</f>
        <v>0</v>
      </c>
    </row>
    <row r="77" spans="2:5" ht="12.75">
      <c r="B77" s="328"/>
      <c r="E77" s="156"/>
    </row>
    <row r="78" spans="2:5" ht="12.75">
      <c r="B78" s="328" t="s">
        <v>245</v>
      </c>
      <c r="E78" s="156"/>
    </row>
    <row r="79" spans="2:5" ht="15.75">
      <c r="B79" s="328" t="s">
        <v>243</v>
      </c>
      <c r="E79" s="156"/>
    </row>
    <row r="80" spans="2:6" ht="15.75">
      <c r="B80" s="328" t="s">
        <v>244</v>
      </c>
      <c r="C80" s="57" t="s">
        <v>48</v>
      </c>
      <c r="D80" s="58">
        <v>2</v>
      </c>
      <c r="E80" s="156"/>
      <c r="F80" s="59">
        <f>E80*D80</f>
        <v>0</v>
      </c>
    </row>
    <row r="81" spans="2:5" ht="12.75">
      <c r="B81" s="328"/>
      <c r="E81" s="156"/>
    </row>
    <row r="82" spans="2:5" ht="12.75">
      <c r="B82" s="328" t="s">
        <v>246</v>
      </c>
      <c r="E82" s="156"/>
    </row>
    <row r="83" spans="2:5" ht="15.75">
      <c r="B83" s="328" t="s">
        <v>247</v>
      </c>
      <c r="E83" s="156"/>
    </row>
    <row r="84" spans="2:6" ht="15.75">
      <c r="B84" s="328" t="s">
        <v>248</v>
      </c>
      <c r="C84" s="57" t="s">
        <v>48</v>
      </c>
      <c r="D84" s="58">
        <v>2</v>
      </c>
      <c r="E84" s="156"/>
      <c r="F84" s="59">
        <f>E84*D84</f>
        <v>0</v>
      </c>
    </row>
    <row r="85" ht="12.75">
      <c r="E85" s="156"/>
    </row>
    <row r="86" spans="1:5" ht="12.75">
      <c r="A86" s="56" t="s">
        <v>35</v>
      </c>
      <c r="B86" s="76" t="s">
        <v>249</v>
      </c>
      <c r="C86" s="186"/>
      <c r="D86" s="186"/>
      <c r="E86" s="156"/>
    </row>
    <row r="87" spans="2:6" ht="12.75">
      <c r="B87" s="187" t="s">
        <v>250</v>
      </c>
      <c r="C87" s="57" t="s">
        <v>48</v>
      </c>
      <c r="D87" s="58">
        <v>1</v>
      </c>
      <c r="E87" s="156"/>
      <c r="F87" s="59">
        <f>E87*D87</f>
        <v>0</v>
      </c>
    </row>
    <row r="88" spans="2:6" ht="12.75">
      <c r="B88" s="187" t="s">
        <v>251</v>
      </c>
      <c r="C88" s="186" t="s">
        <v>48</v>
      </c>
      <c r="D88" s="186">
        <v>1</v>
      </c>
      <c r="E88" s="156"/>
      <c r="F88" s="59">
        <f>E88*D88</f>
        <v>0</v>
      </c>
    </row>
    <row r="89" spans="2:3" ht="12.75">
      <c r="B89" s="185"/>
      <c r="C89" s="58"/>
    </row>
    <row r="90" spans="1:4" ht="63.75">
      <c r="A90" s="56" t="s">
        <v>37</v>
      </c>
      <c r="B90" s="76" t="s">
        <v>252</v>
      </c>
      <c r="D90" s="57"/>
    </row>
    <row r="91" spans="2:6" ht="12.75">
      <c r="B91" s="329" t="s">
        <v>253</v>
      </c>
      <c r="C91" s="57" t="s">
        <v>48</v>
      </c>
      <c r="D91" s="57">
        <v>2</v>
      </c>
      <c r="E91" s="156"/>
      <c r="F91" s="59">
        <f>E91*D91</f>
        <v>0</v>
      </c>
    </row>
    <row r="92" spans="2:6" ht="12.75">
      <c r="B92" s="329" t="s">
        <v>254</v>
      </c>
      <c r="C92" s="57" t="s">
        <v>48</v>
      </c>
      <c r="D92" s="57">
        <v>1</v>
      </c>
      <c r="E92" s="156"/>
      <c r="F92" s="59">
        <f>E92*D92</f>
        <v>0</v>
      </c>
    </row>
    <row r="93" spans="2:5" ht="12.75">
      <c r="B93" s="185"/>
      <c r="C93" s="58"/>
      <c r="E93" s="156"/>
    </row>
    <row r="94" spans="1:5" ht="25.5">
      <c r="A94" s="56" t="s">
        <v>39</v>
      </c>
      <c r="B94" s="76" t="s">
        <v>255</v>
      </c>
      <c r="D94" s="57"/>
      <c r="E94" s="156"/>
    </row>
    <row r="95" spans="2:6" ht="12.75">
      <c r="B95" s="329" t="s">
        <v>256</v>
      </c>
      <c r="C95" s="57" t="s">
        <v>48</v>
      </c>
      <c r="D95" s="57">
        <v>4</v>
      </c>
      <c r="E95" s="156"/>
      <c r="F95" s="59">
        <f>E95*D95</f>
        <v>0</v>
      </c>
    </row>
    <row r="96" spans="2:6" ht="12.75">
      <c r="B96" s="329" t="s">
        <v>257</v>
      </c>
      <c r="C96" s="57" t="s">
        <v>48</v>
      </c>
      <c r="D96" s="57">
        <v>1</v>
      </c>
      <c r="E96" s="156"/>
      <c r="F96" s="59">
        <f>E96*D96</f>
        <v>0</v>
      </c>
    </row>
    <row r="97" spans="2:6" ht="12.75">
      <c r="B97" s="329" t="s">
        <v>258</v>
      </c>
      <c r="C97" s="57" t="s">
        <v>48</v>
      </c>
      <c r="D97" s="57">
        <v>5</v>
      </c>
      <c r="E97" s="156"/>
      <c r="F97" s="59">
        <f>E97*D97</f>
        <v>0</v>
      </c>
    </row>
    <row r="98" spans="2:6" ht="12.75">
      <c r="B98" s="329" t="s">
        <v>259</v>
      </c>
      <c r="C98" s="57" t="s">
        <v>48</v>
      </c>
      <c r="D98" s="57">
        <v>5</v>
      </c>
      <c r="E98" s="156"/>
      <c r="F98" s="59">
        <f>E98*D98</f>
        <v>0</v>
      </c>
    </row>
    <row r="99" spans="2:6" ht="12.75">
      <c r="B99" s="329" t="s">
        <v>260</v>
      </c>
      <c r="C99" s="57" t="s">
        <v>48</v>
      </c>
      <c r="D99" s="57">
        <v>2</v>
      </c>
      <c r="E99" s="156"/>
      <c r="F99" s="59">
        <f>E99*D99</f>
        <v>0</v>
      </c>
    </row>
    <row r="100" spans="2:5" ht="12.75">
      <c r="B100" s="329"/>
      <c r="D100" s="57"/>
      <c r="E100" s="156"/>
    </row>
    <row r="101" spans="1:5" ht="25.5">
      <c r="A101" s="56" t="s">
        <v>63</v>
      </c>
      <c r="B101" s="76" t="s">
        <v>261</v>
      </c>
      <c r="D101" s="57"/>
      <c r="E101" s="156"/>
    </row>
    <row r="102" spans="2:6" ht="12.75">
      <c r="B102" s="329" t="s">
        <v>258</v>
      </c>
      <c r="C102" s="57" t="s">
        <v>48</v>
      </c>
      <c r="D102" s="57">
        <v>2</v>
      </c>
      <c r="E102" s="156"/>
      <c r="F102" s="59">
        <f>E102*D102</f>
        <v>0</v>
      </c>
    </row>
    <row r="103" spans="2:6" ht="12.75">
      <c r="B103" s="329" t="s">
        <v>259</v>
      </c>
      <c r="C103" s="57" t="s">
        <v>48</v>
      </c>
      <c r="D103" s="57">
        <v>1</v>
      </c>
      <c r="E103" s="156"/>
      <c r="F103" s="59">
        <f>E103*D103</f>
        <v>0</v>
      </c>
    </row>
    <row r="104" spans="2:6" ht="12.75">
      <c r="B104" s="329" t="s">
        <v>260</v>
      </c>
      <c r="C104" s="57" t="s">
        <v>48</v>
      </c>
      <c r="D104" s="57">
        <v>2</v>
      </c>
      <c r="E104" s="156"/>
      <c r="F104" s="59">
        <f>E104*D104</f>
        <v>0</v>
      </c>
    </row>
    <row r="105" spans="2:5" ht="12.75">
      <c r="B105" s="76"/>
      <c r="D105" s="57"/>
      <c r="E105" s="156"/>
    </row>
    <row r="106" spans="1:5" ht="25.5">
      <c r="A106" s="56" t="s">
        <v>66</v>
      </c>
      <c r="B106" s="76" t="s">
        <v>262</v>
      </c>
      <c r="D106" s="57"/>
      <c r="E106" s="156"/>
    </row>
    <row r="107" spans="2:6" ht="12.75">
      <c r="B107" s="329" t="s">
        <v>256</v>
      </c>
      <c r="C107" s="57" t="s">
        <v>48</v>
      </c>
      <c r="D107" s="57">
        <v>1</v>
      </c>
      <c r="E107" s="156"/>
      <c r="F107" s="59">
        <f>E107*D107</f>
        <v>0</v>
      </c>
    </row>
    <row r="108" spans="2:6" ht="12.75">
      <c r="B108" s="329" t="s">
        <v>258</v>
      </c>
      <c r="C108" s="57" t="s">
        <v>48</v>
      </c>
      <c r="D108" s="57">
        <v>2</v>
      </c>
      <c r="E108" s="156"/>
      <c r="F108" s="59">
        <f>E108*D108</f>
        <v>0</v>
      </c>
    </row>
    <row r="109" spans="2:6" ht="12.75">
      <c r="B109" s="329" t="s">
        <v>259</v>
      </c>
      <c r="C109" s="57" t="s">
        <v>48</v>
      </c>
      <c r="D109" s="57">
        <v>2</v>
      </c>
      <c r="E109" s="156"/>
      <c r="F109" s="59">
        <f>E109*D109</f>
        <v>0</v>
      </c>
    </row>
    <row r="110" spans="2:6" ht="12.75">
      <c r="B110" s="329" t="s">
        <v>260</v>
      </c>
      <c r="C110" s="57" t="s">
        <v>48</v>
      </c>
      <c r="D110" s="57">
        <v>2</v>
      </c>
      <c r="E110" s="156"/>
      <c r="F110" s="59">
        <f>E110*D110</f>
        <v>0</v>
      </c>
    </row>
    <row r="111" spans="2:5" ht="12.75">
      <c r="B111" s="329"/>
      <c r="D111" s="57"/>
      <c r="E111" s="156"/>
    </row>
    <row r="112" spans="1:5" ht="12.75">
      <c r="A112" s="56" t="s">
        <v>69</v>
      </c>
      <c r="B112" s="76" t="s">
        <v>263</v>
      </c>
      <c r="D112" s="57"/>
      <c r="E112" s="156"/>
    </row>
    <row r="113" spans="2:6" ht="12.75">
      <c r="B113" s="329" t="s">
        <v>258</v>
      </c>
      <c r="C113" s="57" t="s">
        <v>48</v>
      </c>
      <c r="D113" s="57">
        <v>2</v>
      </c>
      <c r="E113" s="156"/>
      <c r="F113" s="59">
        <f>E113*D113</f>
        <v>0</v>
      </c>
    </row>
    <row r="114" spans="2:6" ht="12.75">
      <c r="B114" s="329" t="s">
        <v>259</v>
      </c>
      <c r="C114" s="57" t="s">
        <v>48</v>
      </c>
      <c r="D114" s="57">
        <v>1</v>
      </c>
      <c r="E114" s="156"/>
      <c r="F114" s="59">
        <f>E114*D114</f>
        <v>0</v>
      </c>
    </row>
    <row r="115" spans="2:6" ht="12.75">
      <c r="B115" s="329" t="s">
        <v>260</v>
      </c>
      <c r="C115" s="57" t="s">
        <v>48</v>
      </c>
      <c r="D115" s="57">
        <v>2</v>
      </c>
      <c r="E115" s="156"/>
      <c r="F115" s="59">
        <f>E115*D115</f>
        <v>0</v>
      </c>
    </row>
    <row r="116" spans="2:5" ht="12.75">
      <c r="B116" s="329"/>
      <c r="D116" s="57"/>
      <c r="E116" s="156"/>
    </row>
    <row r="117" spans="1:6" ht="25.5">
      <c r="A117" s="56" t="s">
        <v>73</v>
      </c>
      <c r="B117" s="76" t="s">
        <v>264</v>
      </c>
      <c r="C117" s="57" t="s">
        <v>48</v>
      </c>
      <c r="D117" s="57">
        <v>7</v>
      </c>
      <c r="E117" s="156"/>
      <c r="F117" s="59">
        <f aca="true" t="shared" si="0" ref="F117:F132">E117*D117</f>
        <v>0</v>
      </c>
    </row>
    <row r="118" spans="2:5" ht="12.75">
      <c r="B118" s="76"/>
      <c r="D118" s="57"/>
      <c r="E118" s="156"/>
    </row>
    <row r="119" spans="1:6" ht="27.75">
      <c r="A119" s="56" t="s">
        <v>76</v>
      </c>
      <c r="B119" s="76" t="s">
        <v>265</v>
      </c>
      <c r="C119" s="57" t="s">
        <v>48</v>
      </c>
      <c r="D119" s="57">
        <v>12</v>
      </c>
      <c r="E119" s="156"/>
      <c r="F119" s="59">
        <f t="shared" si="0"/>
        <v>0</v>
      </c>
    </row>
    <row r="120" spans="2:5" ht="12.75">
      <c r="B120" s="76"/>
      <c r="D120" s="57"/>
      <c r="E120" s="156"/>
    </row>
    <row r="121" spans="1:5" ht="12.75">
      <c r="A121" s="56" t="s">
        <v>78</v>
      </c>
      <c r="B121" s="76" t="s">
        <v>266</v>
      </c>
      <c r="E121" s="156"/>
    </row>
    <row r="122" spans="2:5" ht="12.75">
      <c r="B122" s="76" t="s">
        <v>267</v>
      </c>
      <c r="D122" s="57"/>
      <c r="E122" s="156"/>
    </row>
    <row r="123" spans="2:6" ht="12.75">
      <c r="B123" s="329" t="s">
        <v>260</v>
      </c>
      <c r="C123" s="57" t="s">
        <v>48</v>
      </c>
      <c r="D123" s="57">
        <v>1</v>
      </c>
      <c r="E123" s="156"/>
      <c r="F123" s="59">
        <f t="shared" si="0"/>
        <v>0</v>
      </c>
    </row>
    <row r="124" spans="2:5" ht="12.75">
      <c r="B124" s="326"/>
      <c r="D124" s="57"/>
      <c r="E124" s="156"/>
    </row>
    <row r="125" spans="1:5" ht="38.25">
      <c r="A125" s="56" t="s">
        <v>81</v>
      </c>
      <c r="B125" s="76" t="s">
        <v>268</v>
      </c>
      <c r="D125" s="57"/>
      <c r="E125" s="156"/>
    </row>
    <row r="126" spans="2:6" ht="12.75">
      <c r="B126" s="329" t="s">
        <v>269</v>
      </c>
      <c r="C126" s="57" t="s">
        <v>34</v>
      </c>
      <c r="D126" s="57">
        <v>80</v>
      </c>
      <c r="E126" s="156"/>
      <c r="F126" s="59">
        <f t="shared" si="0"/>
        <v>0</v>
      </c>
    </row>
    <row r="127" spans="2:6" ht="12.75">
      <c r="B127" s="329" t="s">
        <v>270</v>
      </c>
      <c r="C127" s="57" t="s">
        <v>34</v>
      </c>
      <c r="D127" s="57">
        <v>5</v>
      </c>
      <c r="E127" s="156"/>
      <c r="F127" s="59">
        <f t="shared" si="0"/>
        <v>0</v>
      </c>
    </row>
    <row r="128" spans="2:6" ht="12.75">
      <c r="B128" s="329" t="s">
        <v>271</v>
      </c>
      <c r="C128" s="57" t="s">
        <v>34</v>
      </c>
      <c r="D128" s="57">
        <v>10</v>
      </c>
      <c r="E128" s="156"/>
      <c r="F128" s="59">
        <f t="shared" si="0"/>
        <v>0</v>
      </c>
    </row>
    <row r="129" spans="2:6" ht="12.75">
      <c r="B129" s="329" t="s">
        <v>272</v>
      </c>
      <c r="C129" s="57" t="s">
        <v>34</v>
      </c>
      <c r="D129" s="57">
        <v>5</v>
      </c>
      <c r="E129" s="156"/>
      <c r="F129" s="59">
        <f t="shared" si="0"/>
        <v>0</v>
      </c>
    </row>
    <row r="130" spans="2:6" ht="12.75">
      <c r="B130" s="329" t="s">
        <v>273</v>
      </c>
      <c r="C130" s="57" t="s">
        <v>34</v>
      </c>
      <c r="D130" s="57">
        <v>40</v>
      </c>
      <c r="E130" s="156"/>
      <c r="F130" s="59">
        <f t="shared" si="0"/>
        <v>0</v>
      </c>
    </row>
    <row r="131" spans="2:6" ht="12.75">
      <c r="B131" s="329" t="s">
        <v>253</v>
      </c>
      <c r="C131" s="57" t="s">
        <v>34</v>
      </c>
      <c r="D131" s="57">
        <v>20</v>
      </c>
      <c r="E131" s="156"/>
      <c r="F131" s="59">
        <f t="shared" si="0"/>
        <v>0</v>
      </c>
    </row>
    <row r="132" spans="2:6" ht="12.75">
      <c r="B132" s="329" t="s">
        <v>254</v>
      </c>
      <c r="C132" s="57" t="s">
        <v>34</v>
      </c>
      <c r="D132" s="57">
        <v>40</v>
      </c>
      <c r="E132" s="156"/>
      <c r="F132" s="59">
        <f t="shared" si="0"/>
        <v>0</v>
      </c>
    </row>
    <row r="133" spans="2:5" ht="12.75">
      <c r="B133" s="187"/>
      <c r="D133" s="57"/>
      <c r="E133" s="156"/>
    </row>
    <row r="134" spans="1:5" ht="38.25">
      <c r="A134" s="56" t="s">
        <v>83</v>
      </c>
      <c r="B134" s="76" t="s">
        <v>274</v>
      </c>
      <c r="D134" s="57"/>
      <c r="E134" s="156"/>
    </row>
    <row r="135" spans="2:6" ht="12.75">
      <c r="B135" s="329"/>
      <c r="C135" s="57" t="s">
        <v>41</v>
      </c>
      <c r="D135" s="186">
        <v>55</v>
      </c>
      <c r="E135" s="156"/>
      <c r="F135" s="59">
        <f>E135*D135</f>
        <v>0</v>
      </c>
    </row>
    <row r="136" spans="1:5" ht="25.5">
      <c r="A136" s="56" t="s">
        <v>85</v>
      </c>
      <c r="B136" s="76" t="s">
        <v>275</v>
      </c>
      <c r="D136" s="57"/>
      <c r="E136" s="156"/>
    </row>
    <row r="137" spans="2:5" ht="12.75">
      <c r="B137" s="76" t="s">
        <v>276</v>
      </c>
      <c r="D137" s="57"/>
      <c r="E137" s="156"/>
    </row>
    <row r="138" spans="2:6" ht="25.5">
      <c r="B138" s="76" t="s">
        <v>277</v>
      </c>
      <c r="C138" s="57" t="s">
        <v>139</v>
      </c>
      <c r="D138" s="57">
        <v>12</v>
      </c>
      <c r="E138" s="156"/>
      <c r="F138" s="59">
        <f>E138*D138</f>
        <v>0</v>
      </c>
    </row>
    <row r="139" spans="2:5" ht="12.75">
      <c r="B139" s="76"/>
      <c r="D139" s="57"/>
      <c r="E139" s="156"/>
    </row>
    <row r="140" spans="1:6" ht="12.75">
      <c r="A140" s="56" t="s">
        <v>87</v>
      </c>
      <c r="B140" s="76" t="s">
        <v>278</v>
      </c>
      <c r="C140" s="57" t="s">
        <v>48</v>
      </c>
      <c r="D140" s="57">
        <v>1</v>
      </c>
      <c r="E140" s="156"/>
      <c r="F140" s="59">
        <f>E140*D140</f>
        <v>0</v>
      </c>
    </row>
    <row r="141" spans="2:5" ht="12.75">
      <c r="B141" s="76"/>
      <c r="D141" s="57"/>
      <c r="E141" s="156"/>
    </row>
    <row r="142" spans="1:6" ht="25.5">
      <c r="A142" s="56" t="s">
        <v>90</v>
      </c>
      <c r="B142" s="185" t="s">
        <v>279</v>
      </c>
      <c r="C142" s="58" t="s">
        <v>41</v>
      </c>
      <c r="D142" s="58">
        <v>55</v>
      </c>
      <c r="E142" s="156"/>
      <c r="F142" s="59">
        <f>E142*D142</f>
        <v>0</v>
      </c>
    </row>
    <row r="143" spans="2:5" ht="12.75">
      <c r="B143" s="185"/>
      <c r="C143" s="58"/>
      <c r="D143" s="188"/>
      <c r="E143" s="156"/>
    </row>
    <row r="144" spans="1:6" ht="12.75">
      <c r="A144" s="56" t="s">
        <v>92</v>
      </c>
      <c r="B144" s="185" t="s">
        <v>280</v>
      </c>
      <c r="C144" s="58" t="s">
        <v>139</v>
      </c>
      <c r="D144" s="58">
        <v>1</v>
      </c>
      <c r="E144" s="156"/>
      <c r="F144" s="59">
        <f>E144*D144</f>
        <v>0</v>
      </c>
    </row>
    <row r="145" spans="2:5" ht="12.75">
      <c r="B145" s="185"/>
      <c r="C145" s="58"/>
      <c r="E145" s="156"/>
    </row>
    <row r="146" spans="1:6" s="175" customFormat="1" ht="25.5">
      <c r="A146" s="56" t="s">
        <v>96</v>
      </c>
      <c r="B146" s="330" t="s">
        <v>281</v>
      </c>
      <c r="C146" s="189" t="s">
        <v>139</v>
      </c>
      <c r="D146" s="189">
        <v>1</v>
      </c>
      <c r="E146" s="156"/>
      <c r="F146" s="59">
        <f>E146*D146</f>
        <v>0</v>
      </c>
    </row>
    <row r="147" spans="1:6" s="175" customFormat="1" ht="12.75">
      <c r="A147" s="56"/>
      <c r="B147" s="330"/>
      <c r="C147" s="189"/>
      <c r="D147" s="189"/>
      <c r="E147" s="156"/>
      <c r="F147" s="59"/>
    </row>
    <row r="148" spans="1:6" s="175" customFormat="1" ht="38.25">
      <c r="A148" s="56" t="s">
        <v>99</v>
      </c>
      <c r="B148" s="331" t="s">
        <v>282</v>
      </c>
      <c r="C148" s="190"/>
      <c r="D148" s="191"/>
      <c r="E148" s="192"/>
      <c r="F148" s="193"/>
    </row>
    <row r="149" spans="1:6" s="175" customFormat="1" ht="12.75">
      <c r="A149" s="194"/>
      <c r="B149" s="331" t="s">
        <v>283</v>
      </c>
      <c r="C149" s="190"/>
      <c r="D149" s="191"/>
      <c r="E149" s="192"/>
      <c r="F149" s="193"/>
    </row>
    <row r="150" spans="1:6" s="175" customFormat="1" ht="12.75">
      <c r="A150" s="194"/>
      <c r="B150" s="331" t="s">
        <v>284</v>
      </c>
      <c r="C150" s="190"/>
      <c r="D150" s="191"/>
      <c r="E150" s="192"/>
      <c r="F150" s="193"/>
    </row>
    <row r="151" spans="1:6" s="175" customFormat="1" ht="12.75">
      <c r="A151" s="194"/>
      <c r="B151" s="331" t="s">
        <v>285</v>
      </c>
      <c r="C151" s="190"/>
      <c r="D151" s="191"/>
      <c r="E151" s="192"/>
      <c r="F151" s="193"/>
    </row>
    <row r="152" spans="1:6" s="175" customFormat="1" ht="12.75">
      <c r="A152" s="194"/>
      <c r="B152" s="331" t="s">
        <v>286</v>
      </c>
      <c r="C152" s="190"/>
      <c r="D152" s="191"/>
      <c r="E152" s="192"/>
      <c r="F152" s="193"/>
    </row>
    <row r="153" spans="1:6" s="175" customFormat="1" ht="12.75">
      <c r="A153" s="194"/>
      <c r="B153" s="332" t="s">
        <v>287</v>
      </c>
      <c r="C153" s="190"/>
      <c r="D153" s="191"/>
      <c r="E153" s="192"/>
      <c r="F153" s="193"/>
    </row>
    <row r="154" spans="1:6" s="175" customFormat="1" ht="12.75">
      <c r="A154" s="194"/>
      <c r="B154" s="332"/>
      <c r="C154" s="189" t="s">
        <v>139</v>
      </c>
      <c r="D154" s="189">
        <v>1</v>
      </c>
      <c r="E154" s="156"/>
      <c r="F154" s="59">
        <f>E154*D154</f>
        <v>0</v>
      </c>
    </row>
    <row r="155" spans="1:6" s="175" customFormat="1" ht="12.75">
      <c r="A155" s="194"/>
      <c r="B155" s="332"/>
      <c r="C155" s="190"/>
      <c r="D155" s="191"/>
      <c r="E155" s="192"/>
      <c r="F155" s="193"/>
    </row>
    <row r="156" spans="1:6" s="175" customFormat="1" ht="25.5">
      <c r="A156" s="56" t="s">
        <v>101</v>
      </c>
      <c r="B156" s="181" t="s">
        <v>288</v>
      </c>
      <c r="C156" s="190"/>
      <c r="D156" s="191"/>
      <c r="E156" s="192"/>
      <c r="F156" s="193"/>
    </row>
    <row r="157" spans="1:6" s="176" customFormat="1" ht="12.75">
      <c r="A157" s="196"/>
      <c r="B157" s="197"/>
      <c r="C157" s="189" t="s">
        <v>139</v>
      </c>
      <c r="D157" s="189">
        <v>1</v>
      </c>
      <c r="E157" s="156"/>
      <c r="F157" s="59">
        <f>E157*D157</f>
        <v>0</v>
      </c>
    </row>
    <row r="158" spans="1:6" s="176" customFormat="1" ht="12.75">
      <c r="A158" s="196"/>
      <c r="B158" s="197"/>
      <c r="C158" s="189"/>
      <c r="D158" s="189"/>
      <c r="E158" s="198"/>
      <c r="F158" s="199"/>
    </row>
    <row r="159" spans="1:6" s="176" customFormat="1" ht="25.5">
      <c r="A159" s="56" t="s">
        <v>104</v>
      </c>
      <c r="B159" s="333" t="s">
        <v>289</v>
      </c>
      <c r="C159" s="190"/>
      <c r="D159" s="191"/>
      <c r="E159" s="192"/>
      <c r="F159" s="193"/>
    </row>
    <row r="160" spans="1:6" s="176" customFormat="1" ht="12.75">
      <c r="A160" s="200"/>
      <c r="B160" s="333"/>
      <c r="C160" s="201"/>
      <c r="D160" s="201"/>
      <c r="E160" s="199"/>
      <c r="F160" s="199"/>
    </row>
    <row r="161" spans="1:6" s="176" customFormat="1" ht="25.5">
      <c r="A161" s="56" t="s">
        <v>106</v>
      </c>
      <c r="B161" s="333" t="s">
        <v>290</v>
      </c>
      <c r="C161" s="201" t="s">
        <v>48</v>
      </c>
      <c r="D161" s="201">
        <v>1</v>
      </c>
      <c r="E161" s="156"/>
      <c r="F161" s="59">
        <f>E161*D161</f>
        <v>0</v>
      </c>
    </row>
    <row r="162" spans="1:6" s="176" customFormat="1" ht="12.75">
      <c r="A162" s="200"/>
      <c r="B162" s="333"/>
      <c r="C162" s="201"/>
      <c r="D162" s="201"/>
      <c r="E162" s="199"/>
      <c r="F162" s="199"/>
    </row>
    <row r="163" spans="1:6" s="176" customFormat="1" ht="38.25">
      <c r="A163" s="56" t="s">
        <v>108</v>
      </c>
      <c r="B163" s="333" t="s">
        <v>291</v>
      </c>
      <c r="C163" s="201" t="s">
        <v>48</v>
      </c>
      <c r="D163" s="201">
        <v>1</v>
      </c>
      <c r="E163" s="156"/>
      <c r="F163" s="59">
        <f>E163*D163</f>
        <v>0</v>
      </c>
    </row>
    <row r="164" spans="1:6" s="176" customFormat="1" ht="12.75">
      <c r="A164" s="196"/>
      <c r="B164" s="197"/>
      <c r="C164" s="189"/>
      <c r="D164" s="189"/>
      <c r="E164" s="198"/>
      <c r="F164" s="199">
        <f>IF(E164,E164*D164,"")</f>
      </c>
    </row>
    <row r="165" spans="1:6" s="176" customFormat="1" ht="25.5">
      <c r="A165" s="56" t="s">
        <v>292</v>
      </c>
      <c r="B165" s="197" t="s">
        <v>293</v>
      </c>
      <c r="C165" s="189" t="s">
        <v>48</v>
      </c>
      <c r="D165" s="189">
        <v>1</v>
      </c>
      <c r="E165" s="156"/>
      <c r="F165" s="59">
        <f>E165*D165</f>
        <v>0</v>
      </c>
    </row>
    <row r="166" spans="1:6" s="176" customFormat="1" ht="12.75">
      <c r="A166" s="196"/>
      <c r="B166" s="197"/>
      <c r="C166" s="189"/>
      <c r="D166" s="189"/>
      <c r="E166" s="198"/>
      <c r="F166" s="199"/>
    </row>
    <row r="167" spans="1:6" s="175" customFormat="1" ht="51">
      <c r="A167" s="56" t="s">
        <v>294</v>
      </c>
      <c r="B167" s="181" t="s">
        <v>295</v>
      </c>
      <c r="C167" s="189" t="s">
        <v>139</v>
      </c>
      <c r="D167" s="189">
        <v>1</v>
      </c>
      <c r="E167" s="156"/>
      <c r="F167" s="59">
        <f>E167*D167</f>
        <v>0</v>
      </c>
    </row>
    <row r="168" spans="1:6" s="175" customFormat="1" ht="12.75">
      <c r="A168" s="56"/>
      <c r="B168" s="181"/>
      <c r="C168" s="189"/>
      <c r="D168" s="189"/>
      <c r="E168" s="156"/>
      <c r="F168" s="59"/>
    </row>
    <row r="169" spans="1:6" s="175" customFormat="1" ht="38.25">
      <c r="A169" s="56" t="s">
        <v>296</v>
      </c>
      <c r="B169" s="181" t="s">
        <v>297</v>
      </c>
      <c r="C169" s="189" t="s">
        <v>139</v>
      </c>
      <c r="D169" s="189">
        <v>1</v>
      </c>
      <c r="E169" s="156"/>
      <c r="F169" s="59">
        <f>E169*D169</f>
        <v>0</v>
      </c>
    </row>
    <row r="170" spans="1:6" s="175" customFormat="1" ht="12.75">
      <c r="A170" s="56"/>
      <c r="B170" s="202"/>
      <c r="C170" s="190"/>
      <c r="D170" s="191"/>
      <c r="E170" s="192"/>
      <c r="F170" s="193"/>
    </row>
    <row r="171" spans="1:6" s="175" customFormat="1" ht="25.5">
      <c r="A171" s="56" t="s">
        <v>298</v>
      </c>
      <c r="B171" s="181" t="s">
        <v>299</v>
      </c>
      <c r="C171" s="189" t="s">
        <v>139</v>
      </c>
      <c r="D171" s="189">
        <v>1</v>
      </c>
      <c r="E171" s="156"/>
      <c r="F171" s="59">
        <f>E171*D171</f>
        <v>0</v>
      </c>
    </row>
    <row r="172" spans="1:6" s="175" customFormat="1" ht="12.75">
      <c r="A172" s="56"/>
      <c r="B172" s="181"/>
      <c r="C172" s="189"/>
      <c r="D172" s="189"/>
      <c r="E172" s="156"/>
      <c r="F172" s="59"/>
    </row>
    <row r="173" spans="1:6" s="175" customFormat="1" ht="38.25">
      <c r="A173" s="56" t="s">
        <v>300</v>
      </c>
      <c r="B173" s="181" t="s">
        <v>301</v>
      </c>
      <c r="C173" s="189" t="s">
        <v>139</v>
      </c>
      <c r="D173" s="189">
        <v>1</v>
      </c>
      <c r="E173" s="156"/>
      <c r="F173" s="59">
        <f>E173*D173</f>
        <v>0</v>
      </c>
    </row>
    <row r="174" spans="1:6" s="175" customFormat="1" ht="12.75">
      <c r="A174" s="56"/>
      <c r="B174" s="202"/>
      <c r="C174" s="189"/>
      <c r="D174" s="189"/>
      <c r="E174" s="198"/>
      <c r="F174" s="199"/>
    </row>
    <row r="175" spans="1:6" s="175" customFormat="1" ht="12.75">
      <c r="A175" s="56" t="s">
        <v>302</v>
      </c>
      <c r="B175" s="203" t="s">
        <v>303</v>
      </c>
      <c r="C175" s="189"/>
      <c r="D175" s="189"/>
      <c r="E175" s="198"/>
      <c r="F175" s="199"/>
    </row>
    <row r="176" spans="1:6" s="175" customFormat="1" ht="12.75">
      <c r="A176" s="194"/>
      <c r="B176" s="203" t="s">
        <v>304</v>
      </c>
      <c r="C176" s="189" t="s">
        <v>48</v>
      </c>
      <c r="D176" s="189">
        <v>1</v>
      </c>
      <c r="E176" s="156"/>
      <c r="F176" s="59">
        <f>E176*D176</f>
        <v>0</v>
      </c>
    </row>
    <row r="177" spans="1:6" s="175" customFormat="1" ht="12.75">
      <c r="A177" s="194"/>
      <c r="B177" s="203" t="s">
        <v>305</v>
      </c>
      <c r="C177" s="189" t="s">
        <v>48</v>
      </c>
      <c r="D177" s="189">
        <v>2</v>
      </c>
      <c r="E177" s="156"/>
      <c r="F177" s="59">
        <f>E177*D177</f>
        <v>0</v>
      </c>
    </row>
    <row r="178" spans="1:6" s="175" customFormat="1" ht="15.75">
      <c r="A178" s="194"/>
      <c r="B178" s="204" t="s">
        <v>306</v>
      </c>
      <c r="C178" s="189" t="s">
        <v>48</v>
      </c>
      <c r="D178" s="189">
        <v>1</v>
      </c>
      <c r="E178" s="156"/>
      <c r="F178" s="59">
        <f>E178*D178</f>
        <v>0</v>
      </c>
    </row>
    <row r="179" spans="1:6" s="175" customFormat="1" ht="12.75">
      <c r="A179" s="194"/>
      <c r="B179" s="332"/>
      <c r="C179" s="190"/>
      <c r="D179" s="191"/>
      <c r="E179" s="192"/>
      <c r="F179" s="193"/>
    </row>
    <row r="180" spans="2:6" ht="12.75">
      <c r="B180" s="313" t="s">
        <v>307</v>
      </c>
      <c r="C180" s="205"/>
      <c r="D180" s="206"/>
      <c r="E180" s="207"/>
      <c r="F180" s="92">
        <f>SUM(F53:F178)</f>
        <v>0</v>
      </c>
    </row>
    <row r="181" ht="12.75">
      <c r="E181" s="156"/>
    </row>
    <row r="182" spans="1:5" ht="12.75">
      <c r="A182" s="74">
        <v>3</v>
      </c>
      <c r="B182" s="334" t="s">
        <v>308</v>
      </c>
      <c r="E182" s="156"/>
    </row>
    <row r="183" spans="2:5" ht="12.75">
      <c r="B183" s="185"/>
      <c r="C183" s="58"/>
      <c r="E183" s="156"/>
    </row>
    <row r="184" spans="1:6" s="177" customFormat="1" ht="25.5">
      <c r="A184" s="56">
        <v>1</v>
      </c>
      <c r="B184" s="208" t="s">
        <v>309</v>
      </c>
      <c r="C184" s="209"/>
      <c r="E184" s="156"/>
      <c r="F184" s="59"/>
    </row>
    <row r="185" spans="1:8" s="177" customFormat="1" ht="12.75">
      <c r="A185" s="210"/>
      <c r="B185" s="211" t="s">
        <v>310</v>
      </c>
      <c r="C185" s="57" t="s">
        <v>48</v>
      </c>
      <c r="D185" s="57">
        <v>1</v>
      </c>
      <c r="E185" s="156"/>
      <c r="F185" s="59">
        <f>E185*D185</f>
        <v>0</v>
      </c>
      <c r="G185" s="212"/>
      <c r="H185" s="213"/>
    </row>
    <row r="186" spans="2:6" ht="12.75">
      <c r="B186" s="335" t="s">
        <v>311</v>
      </c>
      <c r="C186" s="57" t="s">
        <v>48</v>
      </c>
      <c r="D186" s="57">
        <v>1</v>
      </c>
      <c r="E186" s="156"/>
      <c r="F186" s="59">
        <f>E186*D186</f>
        <v>0</v>
      </c>
    </row>
    <row r="187" spans="2:4" ht="12.75">
      <c r="B187" s="335"/>
      <c r="D187" s="57"/>
    </row>
    <row r="188" spans="2:6" ht="12.75">
      <c r="B188" s="313" t="s">
        <v>312</v>
      </c>
      <c r="C188" s="205"/>
      <c r="D188" s="206"/>
      <c r="E188" s="214"/>
      <c r="F188" s="214">
        <f>SUM(F185:F186)</f>
        <v>0</v>
      </c>
    </row>
    <row r="189" spans="2:6" ht="12.75">
      <c r="B189" s="336"/>
      <c r="C189" s="215"/>
      <c r="D189" s="216"/>
      <c r="E189" s="217"/>
      <c r="F189" s="217"/>
    </row>
    <row r="190" spans="1:6" ht="12.75">
      <c r="A190" s="56">
        <v>4</v>
      </c>
      <c r="B190" s="336" t="s">
        <v>313</v>
      </c>
      <c r="C190" s="215"/>
      <c r="D190" s="216"/>
      <c r="E190" s="217"/>
      <c r="F190" s="217"/>
    </row>
    <row r="191" spans="2:6" ht="12.75">
      <c r="B191" s="336"/>
      <c r="C191" s="215"/>
      <c r="D191" s="216"/>
      <c r="E191" s="217"/>
      <c r="F191" s="217"/>
    </row>
    <row r="192" spans="1:6" s="7" customFormat="1" ht="12.75">
      <c r="A192" s="218"/>
      <c r="B192" s="337" t="s">
        <v>314</v>
      </c>
      <c r="D192" s="219"/>
      <c r="E192" s="220"/>
      <c r="F192" s="220"/>
    </row>
    <row r="193" spans="1:6" s="178" customFormat="1" ht="12.75">
      <c r="A193" s="221"/>
      <c r="B193" s="338"/>
      <c r="C193" s="222"/>
      <c r="D193" s="222"/>
      <c r="E193" s="223"/>
      <c r="F193" s="223"/>
    </row>
    <row r="194" spans="1:6" s="7" customFormat="1" ht="25.5">
      <c r="A194" s="56">
        <v>1</v>
      </c>
      <c r="B194" s="339" t="s">
        <v>315</v>
      </c>
      <c r="C194" s="5" t="s">
        <v>48</v>
      </c>
      <c r="D194" s="220">
        <v>1</v>
      </c>
      <c r="E194" s="156"/>
      <c r="F194" s="59">
        <f aca="true" t="shared" si="1" ref="F194:F206">E194*D194</f>
        <v>0</v>
      </c>
    </row>
    <row r="195" spans="1:6" s="7" customFormat="1" ht="12.75">
      <c r="A195" s="56"/>
      <c r="B195" s="339"/>
      <c r="C195" s="5"/>
      <c r="D195" s="220"/>
      <c r="E195" s="156"/>
      <c r="F195" s="59"/>
    </row>
    <row r="196" spans="1:6" s="7" customFormat="1" ht="25.5">
      <c r="A196" s="56">
        <v>2</v>
      </c>
      <c r="B196" s="339" t="s">
        <v>316</v>
      </c>
      <c r="C196" s="5" t="s">
        <v>48</v>
      </c>
      <c r="D196" s="220">
        <v>2</v>
      </c>
      <c r="E196" s="156"/>
      <c r="F196" s="59">
        <f t="shared" si="1"/>
        <v>0</v>
      </c>
    </row>
    <row r="197" spans="1:6" s="7" customFormat="1" ht="12.75">
      <c r="A197" s="56"/>
      <c r="B197" s="339"/>
      <c r="C197" s="5"/>
      <c r="D197" s="220"/>
      <c r="E197" s="156"/>
      <c r="F197" s="59"/>
    </row>
    <row r="198" spans="1:6" s="7" customFormat="1" ht="25.5">
      <c r="A198" s="56">
        <v>3</v>
      </c>
      <c r="B198" s="339" t="s">
        <v>317</v>
      </c>
      <c r="C198" s="5" t="s">
        <v>48</v>
      </c>
      <c r="D198" s="220">
        <v>2</v>
      </c>
      <c r="E198" s="156"/>
      <c r="F198" s="59">
        <f t="shared" si="1"/>
        <v>0</v>
      </c>
    </row>
    <row r="199" spans="1:6" s="7" customFormat="1" ht="12.75">
      <c r="A199" s="56"/>
      <c r="B199" s="339"/>
      <c r="C199" s="5"/>
      <c r="D199" s="220"/>
      <c r="E199" s="156"/>
      <c r="F199" s="59"/>
    </row>
    <row r="200" spans="1:6" s="7" customFormat="1" ht="38.25">
      <c r="A200" s="56">
        <v>4</v>
      </c>
      <c r="B200" s="339" t="s">
        <v>318</v>
      </c>
      <c r="C200" s="5" t="s">
        <v>48</v>
      </c>
      <c r="D200" s="220">
        <v>2</v>
      </c>
      <c r="E200" s="156"/>
      <c r="F200" s="59">
        <f t="shared" si="1"/>
        <v>0</v>
      </c>
    </row>
    <row r="201" spans="1:6" s="7" customFormat="1" ht="12.75">
      <c r="A201" s="56"/>
      <c r="B201" s="339"/>
      <c r="C201" s="5"/>
      <c r="D201" s="220"/>
      <c r="E201" s="156"/>
      <c r="F201" s="59"/>
    </row>
    <row r="202" spans="1:6" s="7" customFormat="1" ht="12.75">
      <c r="A202" s="56">
        <v>5</v>
      </c>
      <c r="B202" s="339" t="s">
        <v>319</v>
      </c>
      <c r="C202" s="5" t="s">
        <v>34</v>
      </c>
      <c r="D202" s="220">
        <v>30</v>
      </c>
      <c r="E202" s="156"/>
      <c r="F202" s="59">
        <f t="shared" si="1"/>
        <v>0</v>
      </c>
    </row>
    <row r="203" spans="1:6" s="7" customFormat="1" ht="12.75">
      <c r="A203" s="56"/>
      <c r="B203" s="339"/>
      <c r="C203" s="5"/>
      <c r="D203" s="220"/>
      <c r="E203" s="156"/>
      <c r="F203" s="59"/>
    </row>
    <row r="204" spans="1:6" s="7" customFormat="1" ht="25.5">
      <c r="A204" s="56">
        <v>6</v>
      </c>
      <c r="B204" s="339" t="s">
        <v>320</v>
      </c>
      <c r="C204" s="5" t="s">
        <v>34</v>
      </c>
      <c r="D204" s="220">
        <v>30</v>
      </c>
      <c r="E204" s="156"/>
      <c r="F204" s="59">
        <f t="shared" si="1"/>
        <v>0</v>
      </c>
    </row>
    <row r="205" spans="1:6" s="7" customFormat="1" ht="12.75">
      <c r="A205" s="56"/>
      <c r="B205" s="339"/>
      <c r="C205" s="5"/>
      <c r="D205" s="220"/>
      <c r="E205" s="156"/>
      <c r="F205" s="59"/>
    </row>
    <row r="206" spans="1:6" s="7" customFormat="1" ht="25.5">
      <c r="A206" s="56">
        <v>7</v>
      </c>
      <c r="B206" s="339" t="s">
        <v>321</v>
      </c>
      <c r="C206" s="5" t="s">
        <v>210</v>
      </c>
      <c r="D206" s="220">
        <v>1</v>
      </c>
      <c r="E206" s="156"/>
      <c r="F206" s="59">
        <f t="shared" si="1"/>
        <v>0</v>
      </c>
    </row>
    <row r="207" spans="2:6" ht="12.75">
      <c r="B207" s="336"/>
      <c r="C207" s="215"/>
      <c r="D207" s="216"/>
      <c r="E207" s="217"/>
      <c r="F207" s="217"/>
    </row>
    <row r="208" spans="2:6" ht="12.75">
      <c r="B208" s="313" t="s">
        <v>322</v>
      </c>
      <c r="C208" s="205"/>
      <c r="D208" s="206"/>
      <c r="E208" s="214"/>
      <c r="F208" s="214">
        <f>SUM(F194:F206)</f>
        <v>0</v>
      </c>
    </row>
    <row r="209" spans="2:6" ht="12.75">
      <c r="B209" s="336"/>
      <c r="C209" s="215"/>
      <c r="D209" s="216"/>
      <c r="E209" s="217"/>
      <c r="F209" s="217"/>
    </row>
    <row r="210" spans="1:6" ht="12.75">
      <c r="A210" s="56">
        <v>5</v>
      </c>
      <c r="B210" s="334" t="s">
        <v>323</v>
      </c>
      <c r="C210" s="224"/>
      <c r="D210" s="224"/>
      <c r="F210" s="225"/>
    </row>
    <row r="211" spans="2:4" ht="12.75">
      <c r="B211" s="340"/>
      <c r="D211" s="57"/>
    </row>
    <row r="212" spans="1:6" ht="12.75">
      <c r="A212" s="56">
        <v>1</v>
      </c>
      <c r="B212" s="341" t="s">
        <v>324</v>
      </c>
      <c r="C212" s="57" t="s">
        <v>210</v>
      </c>
      <c r="D212" s="57">
        <v>1</v>
      </c>
      <c r="E212" s="156"/>
      <c r="F212" s="59">
        <f>E212*D212</f>
        <v>0</v>
      </c>
    </row>
    <row r="213" spans="2:4" ht="12.75">
      <c r="B213" s="341"/>
      <c r="D213" s="57"/>
    </row>
    <row r="214" spans="1:4" ht="38.25">
      <c r="A214" s="56">
        <v>2</v>
      </c>
      <c r="B214" s="341" t="s">
        <v>325</v>
      </c>
      <c r="D214" s="57"/>
    </row>
    <row r="215" spans="2:4" ht="12.75">
      <c r="B215" s="341"/>
      <c r="D215" s="57"/>
    </row>
    <row r="216" spans="2:4" ht="12.75">
      <c r="B216" s="341" t="s">
        <v>326</v>
      </c>
      <c r="D216" s="57"/>
    </row>
    <row r="217" spans="2:4" ht="12.75">
      <c r="B217" s="341"/>
      <c r="D217" s="57"/>
    </row>
    <row r="218" spans="2:4" ht="38.25">
      <c r="B218" s="341" t="s">
        <v>327</v>
      </c>
      <c r="D218" s="57"/>
    </row>
    <row r="219" spans="2:4" ht="12.75">
      <c r="B219" s="341"/>
      <c r="D219" s="57"/>
    </row>
    <row r="220" spans="2:4" ht="12.75">
      <c r="B220" s="341" t="s">
        <v>328</v>
      </c>
      <c r="D220" s="57"/>
    </row>
    <row r="221" spans="2:4" ht="12.75">
      <c r="B221" s="341"/>
      <c r="D221" s="57"/>
    </row>
    <row r="222" spans="2:4" ht="12.75">
      <c r="B222" s="341" t="s">
        <v>329</v>
      </c>
      <c r="D222" s="57"/>
    </row>
    <row r="223" spans="2:4" ht="12.75">
      <c r="B223" s="341"/>
      <c r="D223" s="57"/>
    </row>
    <row r="224" spans="2:4" ht="25.5">
      <c r="B224" s="341" t="s">
        <v>330</v>
      </c>
      <c r="D224" s="57"/>
    </row>
    <row r="225" spans="2:4" ht="12.75">
      <c r="B225" s="341"/>
      <c r="D225" s="57"/>
    </row>
    <row r="226" spans="2:4" ht="25.5">
      <c r="B226" s="341" t="s">
        <v>331</v>
      </c>
      <c r="D226" s="57"/>
    </row>
    <row r="227" spans="2:6" ht="12.75">
      <c r="B227" s="341"/>
      <c r="D227" s="57"/>
      <c r="E227" s="8"/>
      <c r="F227" s="8"/>
    </row>
    <row r="228" spans="2:6" ht="25.5">
      <c r="B228" s="341" t="s">
        <v>332</v>
      </c>
      <c r="D228" s="57"/>
      <c r="E228" s="8"/>
      <c r="F228" s="8"/>
    </row>
    <row r="229" spans="2:6" ht="12.75">
      <c r="B229" s="341"/>
      <c r="D229" s="57"/>
      <c r="E229" s="8"/>
      <c r="F229" s="8"/>
    </row>
    <row r="230" spans="2:6" ht="25.5">
      <c r="B230" s="341" t="s">
        <v>333</v>
      </c>
      <c r="D230" s="57"/>
      <c r="E230" s="8"/>
      <c r="F230" s="8"/>
    </row>
    <row r="231" spans="2:6" ht="12.75">
      <c r="B231" s="341"/>
      <c r="D231" s="57"/>
      <c r="E231" s="8"/>
      <c r="F231" s="8"/>
    </row>
    <row r="232" spans="2:6" ht="25.5">
      <c r="B232" s="341" t="s">
        <v>334</v>
      </c>
      <c r="D232" s="57"/>
      <c r="E232" s="8"/>
      <c r="F232" s="8"/>
    </row>
    <row r="233" spans="2:6" ht="12.75">
      <c r="B233" s="341"/>
      <c r="D233" s="57"/>
      <c r="E233" s="8"/>
      <c r="F233" s="8"/>
    </row>
    <row r="234" spans="2:6" ht="25.5">
      <c r="B234" s="341" t="s">
        <v>335</v>
      </c>
      <c r="D234" s="57"/>
      <c r="E234" s="8"/>
      <c r="F234" s="8"/>
    </row>
    <row r="235" spans="2:6" ht="12.75">
      <c r="B235" s="341"/>
      <c r="D235" s="57"/>
      <c r="E235" s="8"/>
      <c r="F235" s="8"/>
    </row>
    <row r="236" spans="2:6" ht="25.5">
      <c r="B236" s="341" t="s">
        <v>336</v>
      </c>
      <c r="D236" s="57"/>
      <c r="E236" s="8"/>
      <c r="F236" s="8"/>
    </row>
    <row r="237" spans="2:6" ht="12.75">
      <c r="B237" s="341"/>
      <c r="D237" s="57"/>
      <c r="E237" s="8"/>
      <c r="F237" s="8"/>
    </row>
    <row r="238" spans="2:6" ht="25.5">
      <c r="B238" s="341" t="s">
        <v>337</v>
      </c>
      <c r="D238" s="57"/>
      <c r="E238" s="8"/>
      <c r="F238" s="8"/>
    </row>
    <row r="239" spans="2:6" ht="12.75">
      <c r="B239" s="341"/>
      <c r="D239" s="57"/>
      <c r="E239" s="8"/>
      <c r="F239" s="8"/>
    </row>
    <row r="240" spans="2:6" ht="12.75">
      <c r="B240" s="341" t="s">
        <v>338</v>
      </c>
      <c r="D240" s="57"/>
      <c r="E240" s="8"/>
      <c r="F240" s="8"/>
    </row>
    <row r="241" spans="2:6" ht="12.75">
      <c r="B241" s="341"/>
      <c r="D241" s="57"/>
      <c r="E241" s="8"/>
      <c r="F241" s="8"/>
    </row>
    <row r="242" spans="2:6" ht="12.75">
      <c r="B242" s="341" t="s">
        <v>339</v>
      </c>
      <c r="D242" s="57"/>
      <c r="E242" s="8"/>
      <c r="F242" s="8"/>
    </row>
    <row r="243" spans="2:6" ht="12.75">
      <c r="B243" s="341"/>
      <c r="D243" s="57"/>
      <c r="E243" s="8"/>
      <c r="F243" s="8"/>
    </row>
    <row r="244" spans="2:6" ht="12.75">
      <c r="B244" s="341" t="s">
        <v>340</v>
      </c>
      <c r="D244" s="57"/>
      <c r="E244" s="8"/>
      <c r="F244" s="8"/>
    </row>
    <row r="245" spans="2:6" ht="12.75">
      <c r="B245" s="341"/>
      <c r="D245" s="57"/>
      <c r="E245" s="8"/>
      <c r="F245" s="8"/>
    </row>
    <row r="246" spans="2:6" ht="25.5">
      <c r="B246" s="341" t="s">
        <v>341</v>
      </c>
      <c r="D246" s="186"/>
      <c r="E246" s="8"/>
      <c r="F246" s="8"/>
    </row>
    <row r="247" spans="2:6" ht="12.75">
      <c r="B247" s="341"/>
      <c r="D247" s="186"/>
      <c r="E247" s="8"/>
      <c r="F247" s="8"/>
    </row>
    <row r="248" spans="2:6" ht="25.5">
      <c r="B248" s="341" t="s">
        <v>342</v>
      </c>
      <c r="D248" s="186"/>
      <c r="E248" s="8"/>
      <c r="F248" s="8"/>
    </row>
    <row r="249" spans="2:6" ht="12.75">
      <c r="B249" s="341"/>
      <c r="D249" s="186"/>
      <c r="E249" s="8"/>
      <c r="F249" s="8"/>
    </row>
    <row r="250" spans="2:6" ht="12.75">
      <c r="B250" s="341" t="s">
        <v>343</v>
      </c>
      <c r="D250" s="57"/>
      <c r="E250" s="8"/>
      <c r="F250" s="8"/>
    </row>
    <row r="251" spans="2:6" ht="12.75">
      <c r="B251" s="341"/>
      <c r="D251" s="57"/>
      <c r="E251" s="8"/>
      <c r="F251" s="8"/>
    </row>
    <row r="252" spans="2:6" ht="12.75">
      <c r="B252" s="341" t="s">
        <v>344</v>
      </c>
      <c r="D252" s="57"/>
      <c r="E252" s="8"/>
      <c r="F252" s="8"/>
    </row>
    <row r="253" spans="2:6" ht="12.75">
      <c r="B253" s="341"/>
      <c r="D253" s="57"/>
      <c r="E253" s="8"/>
      <c r="F253" s="8"/>
    </row>
    <row r="254" spans="2:6" ht="12.75">
      <c r="B254" s="341" t="s">
        <v>345</v>
      </c>
      <c r="D254" s="57"/>
      <c r="E254" s="8"/>
      <c r="F254" s="8"/>
    </row>
    <row r="255" spans="2:6" ht="12.75">
      <c r="B255" s="341"/>
      <c r="D255" s="57"/>
      <c r="E255" s="8"/>
      <c r="F255" s="8"/>
    </row>
    <row r="256" spans="2:6" ht="12.75">
      <c r="B256" s="341" t="s">
        <v>346</v>
      </c>
      <c r="D256" s="57"/>
      <c r="E256" s="8"/>
      <c r="F256" s="8"/>
    </row>
    <row r="257" spans="2:6" ht="12.75">
      <c r="B257" s="341"/>
      <c r="D257" s="57"/>
      <c r="E257" s="8"/>
      <c r="F257" s="8"/>
    </row>
    <row r="258" spans="2:6" ht="25.5">
      <c r="B258" s="341" t="s">
        <v>347</v>
      </c>
      <c r="D258" s="57"/>
      <c r="E258" s="8"/>
      <c r="F258" s="8"/>
    </row>
    <row r="259" spans="2:4" ht="12.75">
      <c r="B259" s="341"/>
      <c r="D259" s="57"/>
    </row>
    <row r="260" spans="2:4" ht="26.25" customHeight="1">
      <c r="B260" s="341" t="s">
        <v>348</v>
      </c>
      <c r="D260" s="57"/>
    </row>
    <row r="261" spans="2:6" ht="12.75">
      <c r="B261" s="341"/>
      <c r="C261" s="57" t="s">
        <v>210</v>
      </c>
      <c r="D261" s="57">
        <v>1</v>
      </c>
      <c r="E261" s="156"/>
      <c r="F261" s="59">
        <f>E261*D261</f>
        <v>0</v>
      </c>
    </row>
    <row r="262" spans="2:4" ht="12.75">
      <c r="B262" s="326"/>
      <c r="D262" s="57"/>
    </row>
    <row r="263" spans="2:6" ht="12.75">
      <c r="B263" s="313" t="s">
        <v>349</v>
      </c>
      <c r="C263" s="91"/>
      <c r="D263" s="91"/>
      <c r="E263" s="226"/>
      <c r="F263" s="226">
        <f>SUM(F212:F261)</f>
        <v>0</v>
      </c>
    </row>
    <row r="265" spans="1:2" ht="12.75">
      <c r="A265" s="56">
        <v>6</v>
      </c>
      <c r="B265" s="340" t="s">
        <v>350</v>
      </c>
    </row>
    <row r="267" spans="1:4" ht="25.5">
      <c r="A267" s="56">
        <v>1</v>
      </c>
      <c r="B267" s="341" t="s">
        <v>351</v>
      </c>
      <c r="C267" s="186"/>
      <c r="D267" s="186"/>
    </row>
    <row r="268" spans="2:4" ht="12.75">
      <c r="B268" s="341" t="s">
        <v>352</v>
      </c>
      <c r="D268" s="57"/>
    </row>
    <row r="269" spans="2:4" ht="12.75">
      <c r="B269" s="341" t="s">
        <v>353</v>
      </c>
      <c r="D269" s="57"/>
    </row>
    <row r="270" spans="2:4" ht="12.75">
      <c r="B270" s="341" t="s">
        <v>354</v>
      </c>
      <c r="D270" s="57"/>
    </row>
    <row r="271" spans="2:4" ht="12.75">
      <c r="B271" s="341" t="s">
        <v>355</v>
      </c>
      <c r="D271" s="57"/>
    </row>
    <row r="272" spans="2:4" ht="12.75">
      <c r="B272" s="341" t="s">
        <v>356</v>
      </c>
      <c r="D272" s="57"/>
    </row>
    <row r="273" spans="2:4" ht="12.75">
      <c r="B273" s="341" t="s">
        <v>357</v>
      </c>
      <c r="D273" s="57"/>
    </row>
    <row r="274" spans="2:6" ht="12.75">
      <c r="B274" s="341" t="s">
        <v>358</v>
      </c>
      <c r="D274" s="57"/>
      <c r="E274" s="8"/>
      <c r="F274" s="8"/>
    </row>
    <row r="275" spans="2:6" ht="12.75">
      <c r="B275" s="341" t="s">
        <v>359</v>
      </c>
      <c r="D275" s="57"/>
      <c r="E275" s="8"/>
      <c r="F275" s="8"/>
    </row>
    <row r="276" spans="2:6" ht="12.75">
      <c r="B276" s="341"/>
      <c r="D276" s="57"/>
      <c r="E276" s="8"/>
      <c r="F276" s="8"/>
    </row>
    <row r="277" spans="2:6" ht="25.5">
      <c r="B277" s="341" t="s">
        <v>360</v>
      </c>
      <c r="D277" s="57"/>
      <c r="E277" s="8"/>
      <c r="F277" s="8"/>
    </row>
    <row r="278" spans="2:6" ht="12.75">
      <c r="B278" s="341"/>
      <c r="D278" s="57"/>
      <c r="E278" s="8"/>
      <c r="F278" s="8"/>
    </row>
    <row r="279" spans="2:6" ht="25.5">
      <c r="B279" s="341" t="s">
        <v>361</v>
      </c>
      <c r="D279" s="57"/>
      <c r="E279" s="8"/>
      <c r="F279" s="8"/>
    </row>
    <row r="280" spans="2:6" ht="12.75">
      <c r="B280" s="341" t="s">
        <v>362</v>
      </c>
      <c r="D280" s="57"/>
      <c r="E280" s="8"/>
      <c r="F280" s="8"/>
    </row>
    <row r="281" spans="2:6" ht="12.75">
      <c r="B281" s="341" t="s">
        <v>363</v>
      </c>
      <c r="D281" s="57"/>
      <c r="E281" s="8"/>
      <c r="F281" s="8"/>
    </row>
    <row r="282" spans="2:6" ht="12.75">
      <c r="B282" s="341"/>
      <c r="D282" s="57"/>
      <c r="E282" s="8"/>
      <c r="F282" s="8"/>
    </row>
    <row r="283" spans="2:6" ht="12.75">
      <c r="B283" s="341" t="s">
        <v>364</v>
      </c>
      <c r="D283" s="57"/>
      <c r="E283" s="8"/>
      <c r="F283" s="8"/>
    </row>
    <row r="284" spans="2:6" ht="12.75">
      <c r="B284" s="341" t="s">
        <v>365</v>
      </c>
      <c r="D284" s="57"/>
      <c r="E284" s="8"/>
      <c r="F284" s="8"/>
    </row>
    <row r="285" spans="2:6" ht="12.75">
      <c r="B285" s="341" t="s">
        <v>366</v>
      </c>
      <c r="D285" s="57"/>
      <c r="E285" s="8"/>
      <c r="F285" s="8"/>
    </row>
    <row r="286" spans="2:6" ht="12.75">
      <c r="B286" s="341"/>
      <c r="D286" s="57"/>
      <c r="E286" s="8"/>
      <c r="F286" s="8"/>
    </row>
    <row r="287" spans="2:6" ht="38.25">
      <c r="B287" s="341" t="s">
        <v>367</v>
      </c>
      <c r="D287" s="57"/>
      <c r="E287" s="8"/>
      <c r="F287" s="8"/>
    </row>
    <row r="288" spans="2:6" ht="12.75">
      <c r="B288" s="341" t="s">
        <v>368</v>
      </c>
      <c r="D288" s="57"/>
      <c r="E288" s="8"/>
      <c r="F288" s="8"/>
    </row>
    <row r="289" spans="2:6" ht="12.75">
      <c r="B289" s="341" t="s">
        <v>369</v>
      </c>
      <c r="D289" s="57"/>
      <c r="E289" s="8"/>
      <c r="F289" s="8"/>
    </row>
    <row r="290" spans="2:6" ht="12.75">
      <c r="B290" s="341"/>
      <c r="D290" s="57"/>
      <c r="E290" s="8"/>
      <c r="F290" s="8"/>
    </row>
    <row r="291" spans="2:6" ht="25.5">
      <c r="B291" s="341" t="s">
        <v>370</v>
      </c>
      <c r="D291" s="57"/>
      <c r="E291" s="8"/>
      <c r="F291" s="8"/>
    </row>
    <row r="292" spans="2:6" ht="12.75">
      <c r="B292" s="341"/>
      <c r="D292" s="57"/>
      <c r="E292" s="8"/>
      <c r="F292" s="8"/>
    </row>
    <row r="293" spans="2:6" ht="38.25">
      <c r="B293" s="341" t="s">
        <v>371</v>
      </c>
      <c r="D293" s="57"/>
      <c r="E293" s="8"/>
      <c r="F293" s="8"/>
    </row>
    <row r="294" spans="2:6" ht="12.75">
      <c r="B294" s="341" t="s">
        <v>372</v>
      </c>
      <c r="D294" s="57"/>
      <c r="E294" s="8"/>
      <c r="F294" s="8"/>
    </row>
    <row r="295" spans="2:6" ht="12.75">
      <c r="B295" s="341" t="s">
        <v>373</v>
      </c>
      <c r="D295" s="57"/>
      <c r="E295" s="8"/>
      <c r="F295" s="8"/>
    </row>
    <row r="296" spans="2:6" ht="12.75">
      <c r="B296" s="341" t="s">
        <v>374</v>
      </c>
      <c r="D296" s="57"/>
      <c r="E296" s="8"/>
      <c r="F296" s="8"/>
    </row>
    <row r="297" spans="2:6" ht="12.75">
      <c r="B297" s="341" t="s">
        <v>314</v>
      </c>
      <c r="D297" s="57"/>
      <c r="E297" s="8"/>
      <c r="F297" s="8"/>
    </row>
    <row r="298" spans="2:6" ht="12.75">
      <c r="B298" s="341" t="s">
        <v>375</v>
      </c>
      <c r="D298" s="57"/>
      <c r="E298" s="8"/>
      <c r="F298" s="8"/>
    </row>
    <row r="299" spans="2:6" ht="12.75">
      <c r="B299" s="341" t="s">
        <v>376</v>
      </c>
      <c r="D299" s="57"/>
      <c r="E299" s="8"/>
      <c r="F299" s="8"/>
    </row>
    <row r="300" spans="2:6" ht="12.75">
      <c r="B300" s="341"/>
      <c r="D300" s="57"/>
      <c r="E300" s="8"/>
      <c r="F300" s="8"/>
    </row>
    <row r="301" spans="2:6" ht="25.5">
      <c r="B301" s="341" t="s">
        <v>377</v>
      </c>
      <c r="D301" s="57"/>
      <c r="E301" s="8"/>
      <c r="F301" s="8"/>
    </row>
    <row r="302" spans="2:6" ht="12.75">
      <c r="B302" s="341" t="s">
        <v>378</v>
      </c>
      <c r="D302" s="57"/>
      <c r="E302" s="8"/>
      <c r="F302" s="8"/>
    </row>
    <row r="303" spans="2:6" ht="12.75">
      <c r="B303" s="341" t="s">
        <v>379</v>
      </c>
      <c r="D303" s="57"/>
      <c r="E303" s="8"/>
      <c r="F303" s="8"/>
    </row>
    <row r="304" spans="2:6" ht="12.75">
      <c r="B304" s="341" t="s">
        <v>380</v>
      </c>
      <c r="D304" s="57"/>
      <c r="E304" s="8"/>
      <c r="F304" s="8"/>
    </row>
    <row r="305" spans="2:6" ht="12.75">
      <c r="B305" s="341"/>
      <c r="D305" s="57"/>
      <c r="E305" s="8"/>
      <c r="F305" s="8"/>
    </row>
    <row r="306" spans="2:4" ht="25.5">
      <c r="B306" s="341" t="s">
        <v>381</v>
      </c>
      <c r="D306" s="57"/>
    </row>
    <row r="307" spans="2:4" ht="12.75">
      <c r="B307" s="341"/>
      <c r="D307" s="57"/>
    </row>
    <row r="308" spans="2:4" ht="25.5">
      <c r="B308" s="341" t="s">
        <v>382</v>
      </c>
      <c r="D308" s="57"/>
    </row>
    <row r="309" spans="2:4" ht="18" customHeight="1">
      <c r="B309" s="341"/>
      <c r="D309" s="57"/>
    </row>
    <row r="310" spans="2:4" ht="12.75">
      <c r="B310" s="341" t="s">
        <v>383</v>
      </c>
      <c r="D310" s="57"/>
    </row>
    <row r="311" spans="2:4" ht="12.75">
      <c r="B311" s="341"/>
      <c r="D311" s="57"/>
    </row>
    <row r="312" spans="2:4" ht="38.25">
      <c r="B312" s="341" t="s">
        <v>384</v>
      </c>
      <c r="D312" s="57"/>
    </row>
    <row r="313" spans="2:4" ht="12.75">
      <c r="B313" s="341"/>
      <c r="D313" s="57"/>
    </row>
    <row r="314" spans="2:4" ht="12.75">
      <c r="B314" s="341" t="s">
        <v>385</v>
      </c>
      <c r="C314" s="58"/>
      <c r="D314" s="57"/>
    </row>
    <row r="315" spans="2:4" ht="12.75">
      <c r="B315" s="341"/>
      <c r="D315" s="57"/>
    </row>
    <row r="316" spans="2:4" ht="25.5">
      <c r="B316" s="341" t="s">
        <v>386</v>
      </c>
      <c r="C316" s="58"/>
      <c r="D316" s="57"/>
    </row>
    <row r="317" spans="2:4" ht="12.75">
      <c r="B317" s="341"/>
      <c r="D317" s="57"/>
    </row>
    <row r="318" spans="2:4" ht="12.75">
      <c r="B318" s="341" t="s">
        <v>387</v>
      </c>
      <c r="C318" s="58"/>
      <c r="D318" s="57"/>
    </row>
    <row r="319" spans="2:6" ht="12.75">
      <c r="B319" s="341"/>
      <c r="C319" s="58" t="s">
        <v>210</v>
      </c>
      <c r="D319" s="57">
        <v>1</v>
      </c>
      <c r="E319" s="156"/>
      <c r="F319" s="59">
        <f>E319*D319</f>
        <v>0</v>
      </c>
    </row>
    <row r="320" ht="12.75">
      <c r="A320" s="74"/>
    </row>
    <row r="321" spans="2:6" ht="12.75">
      <c r="B321" s="313" t="s">
        <v>388</v>
      </c>
      <c r="C321" s="91"/>
      <c r="D321" s="91"/>
      <c r="E321" s="226"/>
      <c r="F321" s="226">
        <f>SUM(F267:F319)</f>
        <v>0</v>
      </c>
    </row>
    <row r="322" ht="12.75">
      <c r="A322" s="74"/>
    </row>
    <row r="323" spans="1:2" ht="12.75">
      <c r="A323" s="56">
        <v>7</v>
      </c>
      <c r="B323" s="340" t="s">
        <v>389</v>
      </c>
    </row>
    <row r="325" spans="1:3" ht="89.25">
      <c r="A325" s="56">
        <v>1</v>
      </c>
      <c r="B325" s="341" t="s">
        <v>390</v>
      </c>
      <c r="C325" s="58"/>
    </row>
    <row r="326" spans="2:3" ht="12.75">
      <c r="B326" s="341"/>
      <c r="C326" s="58"/>
    </row>
    <row r="327" spans="1:3" ht="25.5">
      <c r="A327" s="227"/>
      <c r="B327" s="341" t="s">
        <v>351</v>
      </c>
      <c r="C327" s="58"/>
    </row>
    <row r="328" spans="1:3" ht="12.75">
      <c r="A328" s="227"/>
      <c r="B328" s="341" t="s">
        <v>356</v>
      </c>
      <c r="C328" s="58"/>
    </row>
    <row r="329" spans="2:3" ht="12.75">
      <c r="B329" s="341" t="s">
        <v>391</v>
      </c>
      <c r="C329" s="58"/>
    </row>
    <row r="330" spans="2:3" ht="12.75">
      <c r="B330" s="341"/>
      <c r="C330" s="58"/>
    </row>
    <row r="331" spans="1:3" ht="25.5">
      <c r="A331" s="227"/>
      <c r="B331" s="341" t="s">
        <v>377</v>
      </c>
      <c r="C331" s="58"/>
    </row>
    <row r="332" spans="2:3" ht="12.75">
      <c r="B332" s="341" t="s">
        <v>379</v>
      </c>
      <c r="C332" s="58"/>
    </row>
    <row r="333" spans="2:3" ht="12.75">
      <c r="B333" s="341"/>
      <c r="C333" s="58"/>
    </row>
    <row r="334" spans="2:3" ht="25.5">
      <c r="B334" s="341" t="s">
        <v>392</v>
      </c>
      <c r="C334" s="58"/>
    </row>
    <row r="335" spans="2:6" ht="12.75">
      <c r="B335" s="341"/>
      <c r="C335" s="58" t="s">
        <v>139</v>
      </c>
      <c r="D335" s="58">
        <v>1</v>
      </c>
      <c r="E335" s="156"/>
      <c r="F335" s="59">
        <f>E335*D335</f>
        <v>0</v>
      </c>
    </row>
    <row r="336" ht="12.75">
      <c r="A336" s="74"/>
    </row>
    <row r="337" spans="2:6" ht="12.75">
      <c r="B337" s="313" t="s">
        <v>393</v>
      </c>
      <c r="C337" s="91"/>
      <c r="D337" s="91"/>
      <c r="E337" s="226"/>
      <c r="F337" s="226">
        <f>SUM(F325:F335)</f>
        <v>0</v>
      </c>
    </row>
    <row r="339" spans="2:6" ht="12.75">
      <c r="B339" s="313" t="s">
        <v>394</v>
      </c>
      <c r="C339" s="101"/>
      <c r="D339" s="102"/>
      <c r="E339" s="92"/>
      <c r="F339" s="92">
        <f>F34+F180+F188+F208+F263+F321+F337</f>
        <v>0</v>
      </c>
    </row>
    <row r="340" ht="12.75">
      <c r="B340" s="342"/>
    </row>
  </sheetData>
  <sheetProtection/>
  <printOptions/>
  <pageMargins left="0.7" right="0.7" top="0.75" bottom="0.75" header="0.3" footer="0.3"/>
  <pageSetup horizontalDpi="600" verticalDpi="600" orientation="portrait" paperSize="9"/>
  <legacyDrawing r:id="rId2"/>
</worksheet>
</file>

<file path=xl/worksheets/sheet7.xml><?xml version="1.0" encoding="utf-8"?>
<worksheet xmlns="http://schemas.openxmlformats.org/spreadsheetml/2006/main" xmlns:r="http://schemas.openxmlformats.org/officeDocument/2006/relationships">
  <dimension ref="A1:G70"/>
  <sheetViews>
    <sheetView zoomScalePageLayoutView="0" workbookViewId="0" topLeftCell="A64">
      <selection activeCell="A2" sqref="A2:F8"/>
    </sheetView>
  </sheetViews>
  <sheetFormatPr defaultColWidth="9.00390625" defaultRowHeight="12.75"/>
  <cols>
    <col min="1" max="1" width="7.00390625" style="56" customWidth="1"/>
    <col min="2" max="2" width="45.375" style="327" customWidth="1"/>
    <col min="3" max="3" width="8.00390625" style="57" customWidth="1"/>
    <col min="4" max="4" width="7.625" style="58" customWidth="1"/>
    <col min="5" max="5" width="10.75390625" style="59" customWidth="1"/>
    <col min="6" max="6" width="12.625" style="59" customWidth="1"/>
    <col min="7" max="16384" width="9.125" style="8" customWidth="1"/>
  </cols>
  <sheetData>
    <row r="1" spans="1:7" s="7" customFormat="1" ht="11.25" customHeight="1">
      <c r="A1" s="60"/>
      <c r="B1" s="124"/>
      <c r="C1" s="57"/>
      <c r="D1" s="61"/>
      <c r="E1" s="62"/>
      <c r="F1" s="63"/>
      <c r="G1" s="8"/>
    </row>
    <row r="2" spans="1:7" s="7" customFormat="1" ht="12.75" customHeight="1">
      <c r="A2" s="64" t="s">
        <v>11</v>
      </c>
      <c r="B2" s="306" t="s">
        <v>12</v>
      </c>
      <c r="C2" s="65" t="s">
        <v>13</v>
      </c>
      <c r="D2" s="65" t="s">
        <v>14</v>
      </c>
      <c r="E2" s="65" t="s">
        <v>15</v>
      </c>
      <c r="F2" s="65" t="s">
        <v>16</v>
      </c>
      <c r="G2" s="8"/>
    </row>
    <row r="3" spans="1:7" s="7" customFormat="1" ht="12.75" customHeight="1">
      <c r="A3" s="66">
        <v>1</v>
      </c>
      <c r="B3" s="306">
        <f>+A3+1</f>
        <v>2</v>
      </c>
      <c r="C3" s="67">
        <v>3</v>
      </c>
      <c r="D3" s="68">
        <f>+C3+1</f>
        <v>4</v>
      </c>
      <c r="E3" s="68">
        <v>5</v>
      </c>
      <c r="F3" s="67">
        <f>+E3+1</f>
        <v>6</v>
      </c>
      <c r="G3" s="8"/>
    </row>
    <row r="4" spans="1:7" s="7" customFormat="1" ht="12.75" customHeight="1">
      <c r="A4" s="66"/>
      <c r="B4" s="306"/>
      <c r="C4" s="67"/>
      <c r="D4" s="68"/>
      <c r="E4" s="68"/>
      <c r="F4" s="67"/>
      <c r="G4" s="8"/>
    </row>
    <row r="5" spans="1:6" ht="12.75">
      <c r="A5" s="69" t="s">
        <v>395</v>
      </c>
      <c r="B5" s="70" t="s">
        <v>396</v>
      </c>
      <c r="C5" s="71"/>
      <c r="D5" s="72"/>
      <c r="E5" s="73"/>
      <c r="F5" s="73"/>
    </row>
    <row r="6" spans="1:4" ht="12.75">
      <c r="A6" s="74">
        <v>1</v>
      </c>
      <c r="B6" s="320" t="s">
        <v>397</v>
      </c>
      <c r="D6" s="57"/>
    </row>
    <row r="7" spans="2:4" ht="12.75">
      <c r="B7" s="321"/>
      <c r="D7" s="57"/>
    </row>
    <row r="8" spans="1:6" ht="57" customHeight="1">
      <c r="A8" s="94" t="s">
        <v>398</v>
      </c>
      <c r="B8" s="1" t="s">
        <v>399</v>
      </c>
      <c r="C8" s="149"/>
      <c r="D8" s="149"/>
      <c r="E8" s="149"/>
      <c r="F8" s="149"/>
    </row>
    <row r="9" spans="1:6" ht="15">
      <c r="A9" s="94"/>
      <c r="B9" s="81"/>
      <c r="C9" s="150" t="s">
        <v>400</v>
      </c>
      <c r="D9" s="89">
        <v>0.8</v>
      </c>
      <c r="E9" s="89"/>
      <c r="F9" s="110">
        <f>D9*E9</f>
        <v>0</v>
      </c>
    </row>
    <row r="10" spans="1:6" ht="57.75" customHeight="1">
      <c r="A10" s="94" t="s">
        <v>401</v>
      </c>
      <c r="B10" s="1" t="s">
        <v>402</v>
      </c>
      <c r="C10" s="149"/>
      <c r="D10" s="149"/>
      <c r="E10" s="149"/>
      <c r="F10" s="149"/>
    </row>
    <row r="11" spans="1:6" ht="15">
      <c r="A11" s="94"/>
      <c r="B11" s="81"/>
      <c r="C11" s="150" t="s">
        <v>400</v>
      </c>
      <c r="D11" s="89">
        <v>0.3</v>
      </c>
      <c r="E11" s="89"/>
      <c r="F11" s="110">
        <f>D11*E11</f>
        <v>0</v>
      </c>
    </row>
    <row r="12" spans="1:6" ht="38.25">
      <c r="A12" s="94" t="s">
        <v>403</v>
      </c>
      <c r="B12" s="1" t="s">
        <v>404</v>
      </c>
      <c r="C12" s="149"/>
      <c r="D12" s="149"/>
      <c r="E12" s="149"/>
      <c r="F12" s="149"/>
    </row>
    <row r="13" spans="1:6" ht="12.75">
      <c r="A13" s="94"/>
      <c r="B13" s="81" t="s">
        <v>405</v>
      </c>
      <c r="C13" s="150" t="s">
        <v>48</v>
      </c>
      <c r="D13" s="89">
        <v>1</v>
      </c>
      <c r="E13" s="89"/>
      <c r="F13" s="110">
        <f aca="true" t="shared" si="0" ref="F13:F18">D13*E13</f>
        <v>0</v>
      </c>
    </row>
    <row r="14" spans="1:6" ht="12.75">
      <c r="A14" s="94"/>
      <c r="B14" s="81"/>
      <c r="C14" s="150"/>
      <c r="D14" s="89"/>
      <c r="E14" s="89"/>
      <c r="F14" s="110"/>
    </row>
    <row r="15" spans="1:6" ht="38.25">
      <c r="A15" s="94" t="s">
        <v>406</v>
      </c>
      <c r="B15" s="1" t="s">
        <v>407</v>
      </c>
      <c r="C15" s="151"/>
      <c r="D15" s="151"/>
      <c r="E15" s="151"/>
      <c r="F15" s="151"/>
    </row>
    <row r="16" spans="1:6" ht="12.75">
      <c r="A16" s="117"/>
      <c r="B16" s="1" t="s">
        <v>408</v>
      </c>
      <c r="C16" s="150" t="s">
        <v>48</v>
      </c>
      <c r="D16" s="89">
        <v>1</v>
      </c>
      <c r="E16" s="89"/>
      <c r="F16" s="110">
        <f t="shared" si="0"/>
        <v>0</v>
      </c>
    </row>
    <row r="17" spans="1:6" ht="12.75">
      <c r="A17" s="117"/>
      <c r="B17" s="1" t="s">
        <v>409</v>
      </c>
      <c r="C17" s="150" t="s">
        <v>48</v>
      </c>
      <c r="D17" s="89">
        <v>1</v>
      </c>
      <c r="E17" s="89"/>
      <c r="F17" s="110">
        <f t="shared" si="0"/>
        <v>0</v>
      </c>
    </row>
    <row r="18" spans="1:6" s="148" customFormat="1" ht="12.75">
      <c r="A18" s="117"/>
      <c r="B18" s="1" t="s">
        <v>410</v>
      </c>
      <c r="C18" s="150" t="s">
        <v>48</v>
      </c>
      <c r="D18" s="89">
        <v>1</v>
      </c>
      <c r="E18" s="89"/>
      <c r="F18" s="110">
        <f t="shared" si="0"/>
        <v>0</v>
      </c>
    </row>
    <row r="19" spans="1:6" s="148" customFormat="1" ht="12.75">
      <c r="A19" s="117"/>
      <c r="B19" s="1"/>
      <c r="C19" s="150"/>
      <c r="D19" s="152"/>
      <c r="E19" s="152"/>
      <c r="F19" s="153"/>
    </row>
    <row r="20" spans="1:6" ht="102">
      <c r="A20" s="94" t="s">
        <v>411</v>
      </c>
      <c r="B20" s="1" t="s">
        <v>412</v>
      </c>
      <c r="C20" s="150"/>
      <c r="D20" s="152"/>
      <c r="E20" s="152"/>
      <c r="F20" s="153"/>
    </row>
    <row r="21" spans="1:6" ht="12.75">
      <c r="A21" s="117"/>
      <c r="B21" s="1"/>
      <c r="C21" s="150" t="s">
        <v>139</v>
      </c>
      <c r="D21" s="152">
        <v>1</v>
      </c>
      <c r="E21" s="152"/>
      <c r="F21" s="153">
        <f>D21*E21</f>
        <v>0</v>
      </c>
    </row>
    <row r="22" spans="1:6" ht="64.5" customHeight="1">
      <c r="A22" s="94" t="s">
        <v>413</v>
      </c>
      <c r="B22" s="1" t="s">
        <v>414</v>
      </c>
      <c r="C22" s="150"/>
      <c r="D22" s="152"/>
      <c r="E22" s="152"/>
      <c r="F22" s="153"/>
    </row>
    <row r="23" spans="1:6" ht="12.75">
      <c r="A23" s="117"/>
      <c r="B23" s="1"/>
      <c r="C23" s="150" t="s">
        <v>48</v>
      </c>
      <c r="D23" s="152">
        <v>1</v>
      </c>
      <c r="E23" s="152"/>
      <c r="F23" s="153">
        <f>D23*E23</f>
        <v>0</v>
      </c>
    </row>
    <row r="24" spans="1:6" ht="78" customHeight="1">
      <c r="A24" s="94" t="s">
        <v>415</v>
      </c>
      <c r="B24" s="1" t="s">
        <v>416</v>
      </c>
      <c r="C24" s="150"/>
      <c r="D24" s="152"/>
      <c r="E24" s="152"/>
      <c r="F24" s="153"/>
    </row>
    <row r="25" spans="1:6" ht="12.75">
      <c r="A25" s="117"/>
      <c r="B25" s="1"/>
      <c r="C25" s="150" t="s">
        <v>48</v>
      </c>
      <c r="D25" s="152">
        <v>1</v>
      </c>
      <c r="E25" s="152"/>
      <c r="F25" s="153">
        <f>D25*E25</f>
        <v>0</v>
      </c>
    </row>
    <row r="26" spans="1:6" s="57" customFormat="1" ht="63.75">
      <c r="A26" s="94" t="s">
        <v>417</v>
      </c>
      <c r="B26" s="1" t="s">
        <v>418</v>
      </c>
      <c r="C26" s="150"/>
      <c r="D26" s="152"/>
      <c r="E26" s="152"/>
      <c r="F26" s="153"/>
    </row>
    <row r="27" spans="1:6" s="57" customFormat="1" ht="12.75">
      <c r="A27" s="117"/>
      <c r="B27" s="1"/>
      <c r="C27" s="150" t="s">
        <v>419</v>
      </c>
      <c r="D27" s="152">
        <v>17</v>
      </c>
      <c r="E27" s="152"/>
      <c r="F27" s="153">
        <f>D27*E27</f>
        <v>0</v>
      </c>
    </row>
    <row r="28" spans="1:6" s="5" customFormat="1" ht="12.75">
      <c r="A28" s="154"/>
      <c r="B28" s="1"/>
      <c r="C28" s="155"/>
      <c r="D28" s="152"/>
      <c r="E28" s="152"/>
      <c r="F28" s="153"/>
    </row>
    <row r="29" spans="1:6" ht="12.75">
      <c r="A29" s="74"/>
      <c r="B29" s="323" t="s">
        <v>420</v>
      </c>
      <c r="C29" s="91"/>
      <c r="D29" s="91"/>
      <c r="E29" s="92"/>
      <c r="F29" s="92">
        <f>SUM(F6:F27)</f>
        <v>0</v>
      </c>
    </row>
    <row r="30" spans="2:6" ht="12.75">
      <c r="B30" s="324"/>
      <c r="C30" s="93"/>
      <c r="D30" s="93"/>
      <c r="F30" s="8"/>
    </row>
    <row r="31" spans="1:6" ht="12.75">
      <c r="A31" s="74">
        <v>2</v>
      </c>
      <c r="B31" s="320" t="s">
        <v>421</v>
      </c>
      <c r="C31" s="93"/>
      <c r="D31" s="93"/>
      <c r="F31" s="8"/>
    </row>
    <row r="32" spans="1:6" ht="12.75">
      <c r="A32" s="74"/>
      <c r="B32" s="325"/>
      <c r="C32" s="93"/>
      <c r="D32" s="93"/>
      <c r="E32" s="156"/>
      <c r="F32" s="8"/>
    </row>
    <row r="33" spans="2:6" ht="12.75">
      <c r="B33" s="109" t="s">
        <v>422</v>
      </c>
      <c r="C33" s="77"/>
      <c r="D33" s="79"/>
      <c r="E33" s="79"/>
      <c r="F33" s="110"/>
    </row>
    <row r="34" spans="2:6" ht="93" customHeight="1">
      <c r="B34" s="389" t="s">
        <v>423</v>
      </c>
      <c r="C34" s="390"/>
      <c r="D34" s="390"/>
      <c r="E34" s="390"/>
      <c r="F34" s="390"/>
    </row>
    <row r="35" ht="12.75"/>
    <row r="36" spans="1:6" ht="89.25">
      <c r="A36" s="157" t="s">
        <v>424</v>
      </c>
      <c r="B36" s="1" t="s">
        <v>425</v>
      </c>
      <c r="C36" s="158"/>
      <c r="D36" s="159"/>
      <c r="E36" s="160"/>
      <c r="F36" s="161"/>
    </row>
    <row r="37" spans="1:6" ht="15">
      <c r="A37" s="75"/>
      <c r="B37" s="1" t="s">
        <v>426</v>
      </c>
      <c r="C37" s="150" t="s">
        <v>400</v>
      </c>
      <c r="D37" s="162">
        <v>1</v>
      </c>
      <c r="E37" s="160"/>
      <c r="F37" s="161">
        <f>SUM(E37*D37)</f>
        <v>0</v>
      </c>
    </row>
    <row r="38" spans="1:6" ht="12.75">
      <c r="A38" s="157"/>
      <c r="B38" s="1" t="s">
        <v>427</v>
      </c>
      <c r="C38" s="77" t="s">
        <v>200</v>
      </c>
      <c r="D38" s="162">
        <v>150</v>
      </c>
      <c r="E38" s="160"/>
      <c r="F38" s="161">
        <f>SUM(E38*D38)</f>
        <v>0</v>
      </c>
    </row>
    <row r="39" spans="1:6" ht="12.75">
      <c r="A39" s="157"/>
      <c r="B39" s="1" t="s">
        <v>428</v>
      </c>
      <c r="C39" s="77" t="s">
        <v>429</v>
      </c>
      <c r="D39" s="162">
        <v>6.5</v>
      </c>
      <c r="E39" s="160"/>
      <c r="F39" s="161">
        <f>SUM(E39*D39)</f>
        <v>0</v>
      </c>
    </row>
    <row r="40" ht="12.75"/>
    <row r="41" spans="1:6" ht="12.75">
      <c r="A41" s="74"/>
      <c r="B41" s="323" t="s">
        <v>430</v>
      </c>
      <c r="C41" s="91"/>
      <c r="D41" s="91"/>
      <c r="E41" s="92"/>
      <c r="F41" s="92">
        <f>SUM(F37:F39)</f>
        <v>0</v>
      </c>
    </row>
    <row r="42" ht="12.75"/>
    <row r="43" spans="1:6" ht="12.75">
      <c r="A43" s="74">
        <v>3</v>
      </c>
      <c r="B43" s="320" t="s">
        <v>431</v>
      </c>
      <c r="C43" s="93"/>
      <c r="D43" s="93"/>
      <c r="F43" s="8"/>
    </row>
    <row r="44" ht="12.75"/>
    <row r="45" spans="2:6" ht="12.75">
      <c r="B45" s="103" t="s">
        <v>422</v>
      </c>
      <c r="C45" s="77"/>
      <c r="D45" s="79"/>
      <c r="E45" s="79"/>
      <c r="F45" s="90"/>
    </row>
    <row r="46" spans="2:6" ht="66" customHeight="1">
      <c r="B46" s="391" t="s">
        <v>432</v>
      </c>
      <c r="C46" s="391"/>
      <c r="D46" s="391"/>
      <c r="E46" s="391"/>
      <c r="F46" s="391"/>
    </row>
    <row r="47" ht="12.75"/>
    <row r="48" spans="1:6" ht="75">
      <c r="A48" s="157" t="s">
        <v>433</v>
      </c>
      <c r="B48" s="124" t="s">
        <v>434</v>
      </c>
      <c r="C48" s="158"/>
      <c r="D48" s="159"/>
      <c r="E48" s="160"/>
      <c r="F48" s="161"/>
    </row>
    <row r="49" spans="1:6" ht="15">
      <c r="A49" s="75"/>
      <c r="B49" s="1"/>
      <c r="C49" s="150" t="s">
        <v>400</v>
      </c>
      <c r="D49" s="162">
        <v>2.5</v>
      </c>
      <c r="E49" s="160"/>
      <c r="F49" s="161">
        <f>SUM(E49*D49)</f>
        <v>0</v>
      </c>
    </row>
    <row r="50" spans="1:6" ht="25.5">
      <c r="A50" s="75" t="s">
        <v>435</v>
      </c>
      <c r="B50" s="163" t="s">
        <v>436</v>
      </c>
      <c r="C50" s="77"/>
      <c r="D50" s="134"/>
      <c r="E50" s="134"/>
      <c r="F50" s="136"/>
    </row>
    <row r="51" spans="1:6" ht="12.75">
      <c r="A51" s="94"/>
      <c r="B51" s="81"/>
      <c r="C51" s="150" t="s">
        <v>419</v>
      </c>
      <c r="D51" s="89">
        <v>5.5</v>
      </c>
      <c r="E51" s="89"/>
      <c r="F51" s="110">
        <f>D51*E51</f>
        <v>0</v>
      </c>
    </row>
    <row r="52" spans="1:6" ht="25.5">
      <c r="A52" s="75" t="s">
        <v>437</v>
      </c>
      <c r="B52" s="163" t="s">
        <v>438</v>
      </c>
      <c r="C52" s="77"/>
      <c r="D52" s="164"/>
      <c r="E52" s="164"/>
      <c r="F52" s="165"/>
    </row>
    <row r="53" spans="1:6" ht="12.75">
      <c r="A53" s="106"/>
      <c r="B53" s="142" t="s">
        <v>439</v>
      </c>
      <c r="C53" s="150" t="s">
        <v>440</v>
      </c>
      <c r="D53" s="166">
        <v>2</v>
      </c>
      <c r="E53" s="167"/>
      <c r="F53" s="168">
        <f>E53*D53</f>
        <v>0</v>
      </c>
    </row>
    <row r="54" spans="1:6" ht="12.75">
      <c r="A54" s="106"/>
      <c r="B54" s="142" t="s">
        <v>441</v>
      </c>
      <c r="C54" s="150" t="s">
        <v>440</v>
      </c>
      <c r="D54" s="166">
        <v>2</v>
      </c>
      <c r="E54" s="167"/>
      <c r="F54" s="168">
        <f>E54*D54</f>
        <v>0</v>
      </c>
    </row>
    <row r="55" spans="1:6" ht="12.75">
      <c r="A55" s="94"/>
      <c r="B55" s="81"/>
      <c r="C55" s="150"/>
      <c r="D55" s="89"/>
      <c r="E55" s="89"/>
      <c r="F55" s="110"/>
    </row>
    <row r="56" spans="1:6" ht="155.25">
      <c r="A56" s="75" t="s">
        <v>442</v>
      </c>
      <c r="B56" s="1" t="s">
        <v>443</v>
      </c>
      <c r="C56" s="77"/>
      <c r="D56" s="79"/>
      <c r="E56" s="89"/>
      <c r="F56" s="110"/>
    </row>
    <row r="57" spans="1:6" ht="12.75">
      <c r="A57" s="75"/>
      <c r="B57" s="124" t="s">
        <v>444</v>
      </c>
      <c r="C57" s="77" t="s">
        <v>429</v>
      </c>
      <c r="D57" s="79">
        <v>10</v>
      </c>
      <c r="E57" s="89"/>
      <c r="F57" s="90">
        <f aca="true" t="shared" si="1" ref="F57:F62">D57*E57</f>
        <v>0</v>
      </c>
    </row>
    <row r="58" spans="1:6" ht="12.75">
      <c r="A58" s="75"/>
      <c r="B58" s="81" t="s">
        <v>445</v>
      </c>
      <c r="C58" s="77" t="s">
        <v>419</v>
      </c>
      <c r="D58" s="79">
        <v>25</v>
      </c>
      <c r="E58" s="89"/>
      <c r="F58" s="90">
        <f t="shared" si="1"/>
        <v>0</v>
      </c>
    </row>
    <row r="59" spans="1:6" ht="12.75">
      <c r="A59" s="169"/>
      <c r="B59" s="170"/>
      <c r="C59" s="171"/>
      <c r="D59" s="172"/>
      <c r="E59" s="173"/>
      <c r="F59" s="174"/>
    </row>
    <row r="60" spans="1:6" ht="129.75">
      <c r="A60" s="75" t="s">
        <v>446</v>
      </c>
      <c r="B60" s="1" t="s">
        <v>447</v>
      </c>
      <c r="C60" s="77"/>
      <c r="D60" s="79"/>
      <c r="E60" s="89"/>
      <c r="F60" s="110"/>
    </row>
    <row r="61" spans="1:6" ht="12.75">
      <c r="A61" s="75"/>
      <c r="B61" s="124" t="s">
        <v>444</v>
      </c>
      <c r="C61" s="77" t="s">
        <v>429</v>
      </c>
      <c r="D61" s="79">
        <v>10</v>
      </c>
      <c r="E61" s="89"/>
      <c r="F61" s="90">
        <f t="shared" si="1"/>
        <v>0</v>
      </c>
    </row>
    <row r="62" spans="1:6" ht="12.75">
      <c r="A62" s="75"/>
      <c r="B62" s="81" t="s">
        <v>445</v>
      </c>
      <c r="C62" s="77" t="s">
        <v>419</v>
      </c>
      <c r="D62" s="79">
        <v>25</v>
      </c>
      <c r="E62" s="89"/>
      <c r="F62" s="90">
        <f t="shared" si="1"/>
        <v>0</v>
      </c>
    </row>
    <row r="63" spans="1:6" ht="12.75">
      <c r="A63" s="75"/>
      <c r="B63" s="81"/>
      <c r="C63" s="77"/>
      <c r="D63" s="79"/>
      <c r="E63" s="89"/>
      <c r="F63" s="90"/>
    </row>
    <row r="64" spans="1:6" ht="25.5">
      <c r="A64" s="75" t="s">
        <v>448</v>
      </c>
      <c r="B64" s="163" t="s">
        <v>449</v>
      </c>
      <c r="C64" s="77"/>
      <c r="D64" s="134"/>
      <c r="E64" s="134"/>
      <c r="F64" s="136"/>
    </row>
    <row r="65" spans="1:6" ht="12.75">
      <c r="A65" s="94"/>
      <c r="B65" s="81"/>
      <c r="C65" s="150" t="s">
        <v>139</v>
      </c>
      <c r="D65" s="89">
        <v>1</v>
      </c>
      <c r="E65" s="89"/>
      <c r="F65" s="110">
        <f>D65*E65</f>
        <v>0</v>
      </c>
    </row>
    <row r="66" spans="1:6" ht="12.75">
      <c r="A66" s="75"/>
      <c r="B66" s="81"/>
      <c r="C66" s="77"/>
      <c r="D66" s="79"/>
      <c r="E66" s="89"/>
      <c r="F66" s="90"/>
    </row>
    <row r="67" spans="1:6" ht="12.75">
      <c r="A67" s="74"/>
      <c r="B67" s="323" t="s">
        <v>450</v>
      </c>
      <c r="C67" s="91"/>
      <c r="D67" s="91"/>
      <c r="E67" s="92"/>
      <c r="F67" s="92">
        <f>SUM(F49:F65)</f>
        <v>0</v>
      </c>
    </row>
    <row r="69" spans="2:6" ht="12.75">
      <c r="B69" s="313" t="s">
        <v>451</v>
      </c>
      <c r="C69" s="101"/>
      <c r="D69" s="102"/>
      <c r="E69" s="92"/>
      <c r="F69" s="92">
        <f>F29+F41+F67</f>
        <v>0</v>
      </c>
    </row>
    <row r="70" ht="12.75">
      <c r="B70" s="342"/>
    </row>
  </sheetData>
  <sheetProtection/>
  <protectedRanges>
    <protectedRange sqref="E53:F54" name="Raspon1"/>
  </protectedRanges>
  <mergeCells count="2">
    <mergeCell ref="B34:F34"/>
    <mergeCell ref="B46:F46"/>
  </mergeCells>
  <printOptions/>
  <pageMargins left="0.7" right="0.7" top="0.75" bottom="0.75" header="0.3" footer="0.3"/>
  <pageSetup horizontalDpi="600" verticalDpi="600" orientation="portrait" paperSize="9"/>
  <legacyDrawing r:id="rId2"/>
</worksheet>
</file>

<file path=xl/worksheets/sheet8.xml><?xml version="1.0" encoding="utf-8"?>
<worksheet xmlns="http://schemas.openxmlformats.org/spreadsheetml/2006/main" xmlns:r="http://schemas.openxmlformats.org/officeDocument/2006/relationships">
  <dimension ref="A1:G106"/>
  <sheetViews>
    <sheetView zoomScalePageLayoutView="0" workbookViewId="0" topLeftCell="A34">
      <selection activeCell="W10" sqref="W10"/>
    </sheetView>
  </sheetViews>
  <sheetFormatPr defaultColWidth="9.00390625" defaultRowHeight="12.75"/>
  <cols>
    <col min="1" max="1" width="7.00390625" style="56" customWidth="1"/>
    <col min="2" max="2" width="45.375" style="327" customWidth="1"/>
    <col min="3" max="3" width="8.00390625" style="57" customWidth="1"/>
    <col min="4" max="4" width="7.625" style="58" customWidth="1"/>
    <col min="5" max="5" width="10.75390625" style="59" customWidth="1"/>
    <col min="6" max="6" width="12.625" style="59" customWidth="1"/>
    <col min="7" max="16384" width="9.125" style="8" customWidth="1"/>
  </cols>
  <sheetData>
    <row r="1" spans="1:7" s="7" customFormat="1" ht="11.25" customHeight="1">
      <c r="A1" s="60"/>
      <c r="B1" s="124"/>
      <c r="C1" s="57"/>
      <c r="D1" s="61"/>
      <c r="E1" s="62"/>
      <c r="F1" s="63"/>
      <c r="G1" s="8"/>
    </row>
    <row r="2" spans="1:7" s="7" customFormat="1" ht="12.75" customHeight="1">
      <c r="A2" s="64" t="s">
        <v>11</v>
      </c>
      <c r="B2" s="306" t="s">
        <v>12</v>
      </c>
      <c r="C2" s="65" t="s">
        <v>13</v>
      </c>
      <c r="D2" s="65" t="s">
        <v>14</v>
      </c>
      <c r="E2" s="65" t="s">
        <v>15</v>
      </c>
      <c r="F2" s="65" t="s">
        <v>16</v>
      </c>
      <c r="G2" s="8"/>
    </row>
    <row r="3" spans="1:7" s="7" customFormat="1" ht="12.75" customHeight="1">
      <c r="A3" s="66">
        <v>1</v>
      </c>
      <c r="B3" s="306">
        <f>+A3+1</f>
        <v>2</v>
      </c>
      <c r="C3" s="67">
        <v>3</v>
      </c>
      <c r="D3" s="68">
        <f>+C3+1</f>
        <v>4</v>
      </c>
      <c r="E3" s="68">
        <v>5</v>
      </c>
      <c r="F3" s="67">
        <f>+E3+1</f>
        <v>6</v>
      </c>
      <c r="G3" s="8"/>
    </row>
    <row r="4" spans="1:7" s="7" customFormat="1" ht="12.75" customHeight="1">
      <c r="A4" s="66"/>
      <c r="B4" s="306"/>
      <c r="C4" s="67"/>
      <c r="D4" s="68"/>
      <c r="E4" s="68"/>
      <c r="F4" s="67"/>
      <c r="G4" s="8"/>
    </row>
    <row r="5" spans="1:6" ht="12.75">
      <c r="A5" s="69" t="s">
        <v>452</v>
      </c>
      <c r="B5" s="70" t="s">
        <v>453</v>
      </c>
      <c r="C5" s="71"/>
      <c r="D5" s="72"/>
      <c r="E5" s="73"/>
      <c r="F5" s="73"/>
    </row>
    <row r="6" spans="1:4" ht="12.75">
      <c r="A6" s="74">
        <v>4</v>
      </c>
      <c r="B6" s="320" t="s">
        <v>454</v>
      </c>
      <c r="D6" s="57"/>
    </row>
    <row r="7" spans="2:4" ht="12.75">
      <c r="B7" s="321"/>
      <c r="D7" s="57"/>
    </row>
    <row r="8" spans="1:6" ht="12.75">
      <c r="A8" s="75"/>
      <c r="B8" s="103" t="s">
        <v>422</v>
      </c>
      <c r="C8" s="77"/>
      <c r="D8" s="79"/>
      <c r="E8" s="79"/>
      <c r="F8" s="90"/>
    </row>
    <row r="9" spans="1:6" ht="66.75" customHeight="1">
      <c r="A9" s="75"/>
      <c r="B9" s="391" t="s">
        <v>455</v>
      </c>
      <c r="C9" s="391"/>
      <c r="D9" s="391"/>
      <c r="E9" s="391"/>
      <c r="F9" s="391"/>
    </row>
    <row r="10" spans="1:6" ht="12.75">
      <c r="A10" s="75"/>
      <c r="B10" s="81"/>
      <c r="C10" s="77"/>
      <c r="D10" s="79"/>
      <c r="E10" s="89"/>
      <c r="F10" s="90"/>
    </row>
    <row r="11" spans="1:6" ht="127.5">
      <c r="A11" s="94" t="s">
        <v>456</v>
      </c>
      <c r="B11" s="104" t="s">
        <v>457</v>
      </c>
      <c r="C11" s="77"/>
      <c r="D11" s="89"/>
      <c r="E11" s="89"/>
      <c r="F11" s="105"/>
    </row>
    <row r="12" spans="1:6" ht="12.75">
      <c r="A12" s="106"/>
      <c r="B12" s="107" t="s">
        <v>458</v>
      </c>
      <c r="C12" s="77" t="s">
        <v>419</v>
      </c>
      <c r="D12" s="89">
        <v>5.5</v>
      </c>
      <c r="E12" s="89"/>
      <c r="F12" s="108">
        <f>D12*E12</f>
        <v>0</v>
      </c>
    </row>
    <row r="13" spans="1:6" ht="12.75">
      <c r="A13" s="75"/>
      <c r="B13" s="81"/>
      <c r="C13" s="77"/>
      <c r="D13" s="79"/>
      <c r="E13" s="89"/>
      <c r="F13" s="90"/>
    </row>
    <row r="14" spans="1:6" ht="12.75">
      <c r="A14" s="74"/>
      <c r="B14" s="323" t="s">
        <v>459</v>
      </c>
      <c r="C14" s="91"/>
      <c r="D14" s="91"/>
      <c r="E14" s="92"/>
      <c r="F14" s="92">
        <f>SUM(F12)</f>
        <v>0</v>
      </c>
    </row>
    <row r="15" spans="1:4" ht="12.75">
      <c r="A15" s="74"/>
      <c r="B15" s="320"/>
      <c r="C15" s="93"/>
      <c r="D15" s="93"/>
    </row>
    <row r="16" spans="1:4" ht="12.75">
      <c r="A16" s="74">
        <v>5</v>
      </c>
      <c r="B16" s="320" t="s">
        <v>460</v>
      </c>
      <c r="D16" s="57"/>
    </row>
    <row r="17" spans="2:4" ht="12.75">
      <c r="B17" s="321"/>
      <c r="D17" s="57"/>
    </row>
    <row r="18" spans="1:6" ht="12.75">
      <c r="A18" s="75"/>
      <c r="B18" s="109" t="s">
        <v>422</v>
      </c>
      <c r="C18" s="77"/>
      <c r="D18" s="79"/>
      <c r="E18" s="79"/>
      <c r="F18" s="110"/>
    </row>
    <row r="19" spans="1:6" ht="78.75" customHeight="1">
      <c r="A19" s="75"/>
      <c r="B19" s="400" t="s">
        <v>461</v>
      </c>
      <c r="C19" s="400"/>
      <c r="D19" s="400"/>
      <c r="E19" s="400"/>
      <c r="F19" s="400"/>
    </row>
    <row r="20" spans="1:6" ht="12.75">
      <c r="A20" s="75"/>
      <c r="B20" s="81"/>
      <c r="C20" s="77"/>
      <c r="D20" s="79"/>
      <c r="E20" s="89"/>
      <c r="F20" s="90"/>
    </row>
    <row r="21" spans="1:6" ht="141.75" customHeight="1">
      <c r="A21" s="94" t="s">
        <v>462</v>
      </c>
      <c r="B21" s="104" t="s">
        <v>463</v>
      </c>
      <c r="C21" s="77"/>
      <c r="D21" s="89"/>
      <c r="E21" s="89"/>
      <c r="F21" s="105"/>
    </row>
    <row r="22" spans="1:6" ht="42" customHeight="1">
      <c r="A22" s="106"/>
      <c r="B22" s="104" t="s">
        <v>464</v>
      </c>
      <c r="C22" s="77"/>
      <c r="D22" s="89"/>
      <c r="E22" s="89"/>
      <c r="F22" s="105"/>
    </row>
    <row r="23" spans="1:6" ht="127.5">
      <c r="A23" s="94"/>
      <c r="B23" s="104" t="s">
        <v>465</v>
      </c>
      <c r="C23" s="77"/>
      <c r="D23" s="111"/>
      <c r="E23" s="89"/>
      <c r="F23" s="105"/>
    </row>
    <row r="24" spans="1:6" ht="12.75">
      <c r="A24" s="94"/>
      <c r="B24" s="95" t="s">
        <v>466</v>
      </c>
      <c r="C24" s="77" t="s">
        <v>429</v>
      </c>
      <c r="D24" s="89">
        <v>9</v>
      </c>
      <c r="E24" s="112"/>
      <c r="F24" s="108">
        <f>E24*D24</f>
        <v>0</v>
      </c>
    </row>
    <row r="25" spans="1:6" ht="12.75">
      <c r="A25" s="106"/>
      <c r="B25" s="107"/>
      <c r="C25" s="77"/>
      <c r="D25" s="89"/>
      <c r="E25" s="89"/>
      <c r="F25" s="99"/>
    </row>
    <row r="26" spans="1:6" ht="117.75" customHeight="1">
      <c r="A26" s="94" t="s">
        <v>467</v>
      </c>
      <c r="B26" s="104" t="s">
        <v>468</v>
      </c>
      <c r="C26" s="113"/>
      <c r="D26" s="114"/>
      <c r="E26" s="115"/>
      <c r="F26" s="116"/>
    </row>
    <row r="27" spans="1:6" ht="180" customHeight="1">
      <c r="A27" s="94"/>
      <c r="B27" s="104" t="s">
        <v>469</v>
      </c>
      <c r="C27" s="113"/>
      <c r="D27" s="114"/>
      <c r="E27" s="115"/>
      <c r="F27" s="116"/>
    </row>
    <row r="28" spans="1:6" ht="78" customHeight="1">
      <c r="A28" s="117"/>
      <c r="B28" s="104" t="s">
        <v>470</v>
      </c>
      <c r="C28" s="118"/>
      <c r="D28" s="119"/>
      <c r="E28" s="115"/>
      <c r="F28" s="116"/>
    </row>
    <row r="29" spans="1:6" ht="140.25">
      <c r="A29" s="117"/>
      <c r="B29" s="104" t="s">
        <v>471</v>
      </c>
      <c r="C29" s="118"/>
      <c r="D29" s="119"/>
      <c r="E29" s="115"/>
      <c r="F29" s="116"/>
    </row>
    <row r="30" spans="1:6" ht="120" customHeight="1">
      <c r="A30" s="117"/>
      <c r="B30" s="104" t="s">
        <v>472</v>
      </c>
      <c r="C30" s="118"/>
      <c r="D30" s="119"/>
      <c r="E30" s="115"/>
      <c r="F30" s="116"/>
    </row>
    <row r="31" spans="1:6" ht="76.5">
      <c r="A31" s="117"/>
      <c r="B31" s="104" t="s">
        <v>473</v>
      </c>
      <c r="C31" s="118"/>
      <c r="D31" s="119"/>
      <c r="E31" s="115"/>
      <c r="F31" s="116"/>
    </row>
    <row r="32" spans="1:6" ht="12.75">
      <c r="A32" s="94"/>
      <c r="B32" s="95" t="s">
        <v>474</v>
      </c>
      <c r="C32" s="77" t="s">
        <v>429</v>
      </c>
      <c r="D32" s="89">
        <v>80</v>
      </c>
      <c r="E32" s="89"/>
      <c r="F32" s="108">
        <f>D32*E32</f>
        <v>0</v>
      </c>
    </row>
    <row r="33" spans="1:6" ht="12.75">
      <c r="A33" s="94"/>
      <c r="B33" s="95" t="s">
        <v>475</v>
      </c>
      <c r="C33" s="77" t="s">
        <v>419</v>
      </c>
      <c r="D33" s="89">
        <v>8</v>
      </c>
      <c r="E33" s="89"/>
      <c r="F33" s="108">
        <f>D33*E33</f>
        <v>0</v>
      </c>
    </row>
    <row r="34" spans="1:6" ht="12.75">
      <c r="A34" s="94"/>
      <c r="B34" s="95"/>
      <c r="C34" s="77"/>
      <c r="D34" s="89"/>
      <c r="E34" s="89"/>
      <c r="F34" s="96"/>
    </row>
    <row r="35" spans="1:6" ht="12.75">
      <c r="A35" s="74"/>
      <c r="B35" s="323" t="s">
        <v>476</v>
      </c>
      <c r="C35" s="91"/>
      <c r="D35" s="91"/>
      <c r="E35" s="92"/>
      <c r="F35" s="92">
        <f>SUM(F21:F33)</f>
        <v>0</v>
      </c>
    </row>
    <row r="36" spans="1:4" ht="12.75">
      <c r="A36" s="74"/>
      <c r="B36" s="320"/>
      <c r="C36" s="93"/>
      <c r="D36" s="93"/>
    </row>
    <row r="37" spans="1:4" ht="12.75">
      <c r="A37" s="74">
        <v>6</v>
      </c>
      <c r="B37" s="320" t="s">
        <v>477</v>
      </c>
      <c r="C37" s="93"/>
      <c r="D37" s="93"/>
    </row>
    <row r="38" spans="1:4" ht="12.75">
      <c r="A38" s="74"/>
      <c r="B38" s="320"/>
      <c r="C38" s="93"/>
      <c r="D38" s="93"/>
    </row>
    <row r="39" spans="1:4" ht="12.75">
      <c r="A39" s="74"/>
      <c r="B39" s="103" t="s">
        <v>422</v>
      </c>
      <c r="C39" s="93"/>
      <c r="D39" s="93"/>
    </row>
    <row r="40" spans="1:6" ht="168" customHeight="1">
      <c r="A40" s="74"/>
      <c r="B40" s="395" t="s">
        <v>478</v>
      </c>
      <c r="C40" s="395"/>
      <c r="D40" s="395"/>
      <c r="E40" s="395"/>
      <c r="F40" s="395"/>
    </row>
    <row r="41" spans="1:6" ht="219" customHeight="1">
      <c r="A41" s="74"/>
      <c r="B41" s="395" t="s">
        <v>479</v>
      </c>
      <c r="C41" s="401"/>
      <c r="D41" s="401"/>
      <c r="E41" s="401"/>
      <c r="F41" s="401"/>
    </row>
    <row r="42" spans="1:4" ht="12.75">
      <c r="A42" s="74"/>
      <c r="B42" s="320"/>
      <c r="C42" s="93"/>
      <c r="D42" s="93"/>
    </row>
    <row r="43" spans="1:6" ht="153">
      <c r="A43" s="120" t="s">
        <v>480</v>
      </c>
      <c r="B43" s="1" t="s">
        <v>481</v>
      </c>
      <c r="C43" s="121"/>
      <c r="D43" s="122"/>
      <c r="E43" s="89"/>
      <c r="F43" s="99"/>
    </row>
    <row r="44" spans="1:6" ht="12.75">
      <c r="A44" s="77"/>
      <c r="B44" s="81"/>
      <c r="C44" s="77" t="s">
        <v>429</v>
      </c>
      <c r="D44" s="89">
        <v>200</v>
      </c>
      <c r="E44" s="89"/>
      <c r="F44" s="108">
        <f>D44*E44</f>
        <v>0</v>
      </c>
    </row>
    <row r="45" spans="1:6" ht="38.25">
      <c r="A45" s="120" t="s">
        <v>482</v>
      </c>
      <c r="B45" s="1" t="s">
        <v>483</v>
      </c>
      <c r="C45" s="121"/>
      <c r="D45" s="122"/>
      <c r="E45" s="89"/>
      <c r="F45" s="99"/>
    </row>
    <row r="46" spans="1:6" ht="12.75">
      <c r="A46" s="77"/>
      <c r="B46" s="81"/>
      <c r="C46" s="77" t="s">
        <v>48</v>
      </c>
      <c r="D46" s="89">
        <v>1</v>
      </c>
      <c r="E46" s="89"/>
      <c r="F46" s="108">
        <f>D46*E46</f>
        <v>0</v>
      </c>
    </row>
    <row r="47" spans="1:6" ht="140.25">
      <c r="A47" s="120" t="s">
        <v>484</v>
      </c>
      <c r="B47" s="1" t="s">
        <v>485</v>
      </c>
      <c r="C47" s="123"/>
      <c r="D47" s="122"/>
      <c r="E47" s="89"/>
      <c r="F47" s="99"/>
    </row>
    <row r="48" spans="1:6" ht="12.75">
      <c r="A48" s="77"/>
      <c r="B48" s="81"/>
      <c r="C48" s="77" t="s">
        <v>429</v>
      </c>
      <c r="D48" s="89">
        <v>90</v>
      </c>
      <c r="E48" s="89"/>
      <c r="F48" s="108">
        <f>D48*E48</f>
        <v>0</v>
      </c>
    </row>
    <row r="49" spans="1:6" ht="12.75">
      <c r="A49" s="77"/>
      <c r="B49" s="81"/>
      <c r="C49" s="77"/>
      <c r="D49" s="89"/>
      <c r="E49" s="89"/>
      <c r="F49" s="99"/>
    </row>
    <row r="50" spans="1:6" ht="12.75">
      <c r="A50" s="74"/>
      <c r="B50" s="323" t="s">
        <v>486</v>
      </c>
      <c r="C50" s="91"/>
      <c r="D50" s="91"/>
      <c r="E50" s="92"/>
      <c r="F50" s="92">
        <f>SUM(F43:F48)</f>
        <v>0</v>
      </c>
    </row>
    <row r="51" spans="1:4" ht="12.75">
      <c r="A51" s="74"/>
      <c r="B51" s="320"/>
      <c r="C51" s="93"/>
      <c r="D51" s="93"/>
    </row>
    <row r="52" spans="1:4" ht="12.75">
      <c r="A52" s="74">
        <v>7</v>
      </c>
      <c r="B52" s="320" t="s">
        <v>487</v>
      </c>
      <c r="C52" s="93"/>
      <c r="D52" s="93"/>
    </row>
    <row r="53" spans="1:4" ht="12.75">
      <c r="A53" s="74"/>
      <c r="B53" s="320"/>
      <c r="C53" s="93"/>
      <c r="D53" s="93"/>
    </row>
    <row r="54" spans="1:6" ht="12.75">
      <c r="A54" s="74"/>
      <c r="B54" s="124" t="s">
        <v>422</v>
      </c>
      <c r="C54" s="77"/>
      <c r="D54" s="79"/>
      <c r="E54" s="79"/>
      <c r="F54" s="125"/>
    </row>
    <row r="55" spans="1:6" ht="117" customHeight="1">
      <c r="A55" s="74"/>
      <c r="B55" s="387" t="s">
        <v>488</v>
      </c>
      <c r="C55" s="387"/>
      <c r="D55" s="402"/>
      <c r="E55" s="402"/>
      <c r="F55" s="402"/>
    </row>
    <row r="56" spans="1:6" ht="66" customHeight="1">
      <c r="A56" s="74"/>
      <c r="B56" s="387" t="s">
        <v>489</v>
      </c>
      <c r="C56" s="387"/>
      <c r="D56" s="402"/>
      <c r="E56" s="402"/>
      <c r="F56" s="402"/>
    </row>
    <row r="57" spans="1:6" ht="243" customHeight="1">
      <c r="A57" s="74"/>
      <c r="B57" s="392" t="s">
        <v>563</v>
      </c>
      <c r="C57" s="392"/>
      <c r="D57" s="394"/>
      <c r="E57" s="394"/>
      <c r="F57" s="394"/>
    </row>
    <row r="58" spans="1:6" ht="90" customHeight="1">
      <c r="A58" s="74"/>
      <c r="B58" s="392" t="s">
        <v>564</v>
      </c>
      <c r="C58" s="392"/>
      <c r="D58" s="392"/>
      <c r="E58" s="392"/>
      <c r="F58" s="392"/>
    </row>
    <row r="59" spans="1:6" ht="27" customHeight="1">
      <c r="A59" s="74"/>
      <c r="B59" s="392" t="s">
        <v>565</v>
      </c>
      <c r="C59" s="392"/>
      <c r="D59" s="394"/>
      <c r="E59" s="394"/>
      <c r="F59" s="394"/>
    </row>
    <row r="60" spans="1:4" ht="12.75">
      <c r="A60" s="74"/>
      <c r="B60" s="320"/>
      <c r="C60" s="93"/>
      <c r="D60" s="93"/>
    </row>
    <row r="61" spans="1:6" ht="204">
      <c r="A61" s="94" t="s">
        <v>490</v>
      </c>
      <c r="B61" s="104" t="s">
        <v>491</v>
      </c>
      <c r="C61" s="127"/>
      <c r="D61" s="127"/>
      <c r="E61" s="127"/>
      <c r="F61" s="127"/>
    </row>
    <row r="62" spans="1:6" ht="51">
      <c r="A62" s="128" t="s">
        <v>492</v>
      </c>
      <c r="B62" s="104" t="s">
        <v>493</v>
      </c>
      <c r="C62" s="127"/>
      <c r="D62" s="127"/>
      <c r="E62" s="127"/>
      <c r="F62" s="127"/>
    </row>
    <row r="63" spans="1:6" ht="12.75">
      <c r="A63" s="94"/>
      <c r="B63" s="129" t="s">
        <v>494</v>
      </c>
      <c r="C63" s="77" t="s">
        <v>48</v>
      </c>
      <c r="D63" s="130">
        <v>1</v>
      </c>
      <c r="E63" s="89"/>
      <c r="F63" s="131">
        <f>D63*E63</f>
        <v>0</v>
      </c>
    </row>
    <row r="64" spans="1:6" ht="12.75">
      <c r="A64" s="128" t="s">
        <v>495</v>
      </c>
      <c r="B64" s="132" t="s">
        <v>496</v>
      </c>
      <c r="C64" s="77"/>
      <c r="D64" s="130"/>
      <c r="E64" s="89"/>
      <c r="F64" s="131"/>
    </row>
    <row r="65" spans="1:6" ht="12.75">
      <c r="A65" s="94"/>
      <c r="B65" s="129" t="s">
        <v>497</v>
      </c>
      <c r="C65" s="77" t="s">
        <v>48</v>
      </c>
      <c r="D65" s="130">
        <v>1</v>
      </c>
      <c r="E65" s="89"/>
      <c r="F65" s="131">
        <f>D65*E65</f>
        <v>0</v>
      </c>
    </row>
    <row r="66" spans="1:6" ht="38.25">
      <c r="A66" s="128" t="s">
        <v>498</v>
      </c>
      <c r="B66" s="129" t="s">
        <v>499</v>
      </c>
      <c r="C66" s="77"/>
      <c r="D66" s="130"/>
      <c r="E66" s="89"/>
      <c r="F66" s="131"/>
    </row>
    <row r="67" spans="1:6" ht="12.75">
      <c r="A67" s="94"/>
      <c r="B67" s="129" t="s">
        <v>500</v>
      </c>
      <c r="C67" s="77" t="s">
        <v>48</v>
      </c>
      <c r="D67" s="130">
        <v>1</v>
      </c>
      <c r="E67" s="89"/>
      <c r="F67" s="131">
        <f>D67*E67</f>
        <v>0</v>
      </c>
    </row>
    <row r="68" spans="1:6" ht="63.75">
      <c r="A68" s="94" t="s">
        <v>501</v>
      </c>
      <c r="B68" s="1" t="s">
        <v>502</v>
      </c>
      <c r="C68" s="133"/>
      <c r="D68" s="134"/>
      <c r="E68" s="135"/>
      <c r="F68" s="136"/>
    </row>
    <row r="69" spans="1:6" ht="38.25">
      <c r="A69" s="137"/>
      <c r="B69" s="1" t="s">
        <v>503</v>
      </c>
      <c r="C69" s="133"/>
      <c r="D69" s="134"/>
      <c r="E69" s="135"/>
      <c r="F69" s="136"/>
    </row>
    <row r="70" spans="1:6" ht="63.75">
      <c r="A70" s="137"/>
      <c r="B70" s="1" t="s">
        <v>504</v>
      </c>
      <c r="C70" s="133"/>
      <c r="D70" s="134"/>
      <c r="E70" s="135"/>
      <c r="F70" s="136"/>
    </row>
    <row r="71" spans="1:6" ht="51">
      <c r="A71" s="137"/>
      <c r="B71" s="1" t="s">
        <v>505</v>
      </c>
      <c r="C71" s="133"/>
      <c r="D71" s="134"/>
      <c r="E71" s="135"/>
      <c r="F71" s="136"/>
    </row>
    <row r="72" spans="1:6" ht="25.5">
      <c r="A72" s="94"/>
      <c r="B72" s="81" t="s">
        <v>506</v>
      </c>
      <c r="C72" s="77"/>
      <c r="D72" s="130"/>
      <c r="E72" s="89"/>
      <c r="F72" s="131"/>
    </row>
    <row r="73" spans="1:6" ht="12.75">
      <c r="A73" s="94"/>
      <c r="B73" s="129" t="s">
        <v>507</v>
      </c>
      <c r="C73" s="77" t="s">
        <v>48</v>
      </c>
      <c r="D73" s="130">
        <v>1</v>
      </c>
      <c r="E73" s="89"/>
      <c r="F73" s="131">
        <f>E73*D73</f>
        <v>0</v>
      </c>
    </row>
    <row r="74" spans="1:4" ht="12.75">
      <c r="A74" s="74"/>
      <c r="B74" s="320"/>
      <c r="C74" s="93"/>
      <c r="D74" s="93"/>
    </row>
    <row r="75" spans="1:6" ht="12.75">
      <c r="A75" s="74"/>
      <c r="B75" s="323" t="s">
        <v>508</v>
      </c>
      <c r="C75" s="91"/>
      <c r="D75" s="91"/>
      <c r="E75" s="92"/>
      <c r="F75" s="92">
        <f>SUM(F61:F73)</f>
        <v>0</v>
      </c>
    </row>
    <row r="76" spans="1:4" ht="12.75">
      <c r="A76" s="74"/>
      <c r="B76" s="320"/>
      <c r="C76" s="93"/>
      <c r="D76" s="93"/>
    </row>
    <row r="77" spans="1:4" ht="12.75">
      <c r="A77" s="74">
        <v>8</v>
      </c>
      <c r="B77" s="320" t="s">
        <v>509</v>
      </c>
      <c r="C77" s="93"/>
      <c r="D77" s="93"/>
    </row>
    <row r="78" spans="1:4" ht="12.75">
      <c r="A78" s="74"/>
      <c r="B78" s="320"/>
      <c r="C78" s="93"/>
      <c r="D78" s="93"/>
    </row>
    <row r="79" spans="1:4" ht="12.75">
      <c r="A79" s="74"/>
      <c r="B79" s="124" t="s">
        <v>422</v>
      </c>
      <c r="C79" s="93"/>
      <c r="D79" s="93"/>
    </row>
    <row r="80" spans="1:6" ht="127.5" customHeight="1">
      <c r="A80" s="74"/>
      <c r="B80" s="387" t="s">
        <v>510</v>
      </c>
      <c r="C80" s="387"/>
      <c r="D80" s="387"/>
      <c r="E80" s="387"/>
      <c r="F80" s="387"/>
    </row>
    <row r="81" spans="1:6" ht="64.5" customHeight="1">
      <c r="A81" s="74"/>
      <c r="B81" s="387" t="s">
        <v>511</v>
      </c>
      <c r="C81" s="387"/>
      <c r="D81" s="387"/>
      <c r="E81" s="387"/>
      <c r="F81" s="387"/>
    </row>
    <row r="82" spans="1:6" ht="63.75" customHeight="1">
      <c r="A82" s="74"/>
      <c r="B82" s="399" t="s">
        <v>512</v>
      </c>
      <c r="C82" s="399"/>
      <c r="D82" s="399"/>
      <c r="E82" s="399"/>
      <c r="F82" s="399"/>
    </row>
    <row r="83" spans="1:4" ht="12.75">
      <c r="A83" s="74"/>
      <c r="B83" s="320"/>
      <c r="C83" s="93"/>
      <c r="D83" s="93"/>
    </row>
    <row r="84" spans="1:6" ht="102">
      <c r="A84" s="120" t="s">
        <v>513</v>
      </c>
      <c r="B84" s="1" t="s">
        <v>566</v>
      </c>
      <c r="C84" s="133"/>
      <c r="D84" s="135"/>
      <c r="E84" s="135"/>
      <c r="F84" s="138"/>
    </row>
    <row r="85" spans="1:6" ht="12.75">
      <c r="A85" s="139" t="s">
        <v>492</v>
      </c>
      <c r="B85" s="1" t="s">
        <v>514</v>
      </c>
      <c r="C85" s="133"/>
      <c r="D85" s="140"/>
      <c r="E85" s="140"/>
      <c r="F85" s="136"/>
    </row>
    <row r="86" spans="1:6" ht="12.75">
      <c r="A86" s="141"/>
      <c r="B86" s="126" t="s">
        <v>515</v>
      </c>
      <c r="C86" s="77" t="s">
        <v>48</v>
      </c>
      <c r="D86" s="89">
        <v>1</v>
      </c>
      <c r="E86" s="89"/>
      <c r="F86" s="110">
        <f>D86*E86</f>
        <v>0</v>
      </c>
    </row>
    <row r="87" spans="1:6" ht="102">
      <c r="A87" s="120" t="s">
        <v>516</v>
      </c>
      <c r="B87" s="1" t="s">
        <v>517</v>
      </c>
      <c r="C87" s="121"/>
      <c r="D87" s="122"/>
      <c r="E87" s="89"/>
      <c r="F87" s="99"/>
    </row>
    <row r="88" spans="1:6" ht="12.75">
      <c r="A88" s="77"/>
      <c r="B88" s="81"/>
      <c r="C88" s="77" t="s">
        <v>139</v>
      </c>
      <c r="D88" s="89">
        <v>1</v>
      </c>
      <c r="E88" s="89"/>
      <c r="F88" s="110">
        <f>D88*E88</f>
        <v>0</v>
      </c>
    </row>
    <row r="89" spans="1:6" ht="12.75">
      <c r="A89" s="77"/>
      <c r="B89" s="81"/>
      <c r="C89" s="77"/>
      <c r="D89" s="89"/>
      <c r="E89" s="89"/>
      <c r="F89" s="99"/>
    </row>
    <row r="90" spans="1:6" ht="12.75">
      <c r="A90" s="74"/>
      <c r="B90" s="323" t="s">
        <v>518</v>
      </c>
      <c r="C90" s="91"/>
      <c r="D90" s="91"/>
      <c r="E90" s="92"/>
      <c r="F90" s="92">
        <f>SUM(F84:F88)</f>
        <v>0</v>
      </c>
    </row>
    <row r="91" spans="1:4" ht="12.75">
      <c r="A91" s="74"/>
      <c r="B91" s="320"/>
      <c r="C91" s="93"/>
      <c r="D91" s="93"/>
    </row>
    <row r="92" spans="1:4" ht="12.75">
      <c r="A92" s="74">
        <v>9</v>
      </c>
      <c r="B92" s="320" t="s">
        <v>519</v>
      </c>
      <c r="C92" s="93"/>
      <c r="D92" s="93"/>
    </row>
    <row r="93" spans="1:4" ht="12.75">
      <c r="A93" s="74"/>
      <c r="B93" s="320"/>
      <c r="C93" s="93"/>
      <c r="D93" s="93"/>
    </row>
    <row r="94" spans="1:6" ht="12.75">
      <c r="A94" s="74"/>
      <c r="B94" s="124" t="s">
        <v>422</v>
      </c>
      <c r="C94" s="77"/>
      <c r="D94" s="79"/>
      <c r="E94" s="89"/>
      <c r="F94" s="110"/>
    </row>
    <row r="95" spans="1:6" ht="285" customHeight="1">
      <c r="A95" s="74"/>
      <c r="B95" s="392" t="s">
        <v>567</v>
      </c>
      <c r="C95" s="392"/>
      <c r="D95" s="393"/>
      <c r="E95" s="394"/>
      <c r="F95" s="392"/>
    </row>
    <row r="96" spans="1:6" ht="78" customHeight="1">
      <c r="A96" s="74"/>
      <c r="B96" s="395" t="s">
        <v>520</v>
      </c>
      <c r="C96" s="395"/>
      <c r="D96" s="396"/>
      <c r="E96" s="397"/>
      <c r="F96" s="395"/>
    </row>
    <row r="97" spans="1:6" ht="76.5" customHeight="1">
      <c r="A97" s="74"/>
      <c r="B97" s="398" t="s">
        <v>521</v>
      </c>
      <c r="C97" s="398"/>
      <c r="D97" s="396"/>
      <c r="E97" s="397"/>
      <c r="F97" s="398"/>
    </row>
    <row r="98" spans="1:4" ht="12.75">
      <c r="A98" s="74"/>
      <c r="B98" s="320"/>
      <c r="C98" s="93"/>
      <c r="D98" s="93"/>
    </row>
    <row r="99" spans="1:6" ht="89.25">
      <c r="A99" s="120" t="s">
        <v>522</v>
      </c>
      <c r="B99" s="142" t="s">
        <v>523</v>
      </c>
      <c r="C99" s="143"/>
      <c r="D99" s="144"/>
      <c r="E99" s="145"/>
      <c r="F99" s="146"/>
    </row>
    <row r="100" spans="1:6" ht="140.25">
      <c r="A100" s="106"/>
      <c r="B100" s="142" t="s">
        <v>524</v>
      </c>
      <c r="C100" s="143"/>
      <c r="D100" s="144"/>
      <c r="E100" s="145"/>
      <c r="F100" s="146"/>
    </row>
    <row r="101" spans="1:6" ht="12.75">
      <c r="A101" s="106"/>
      <c r="B101" s="147"/>
      <c r="C101" s="143" t="s">
        <v>419</v>
      </c>
      <c r="D101" s="144">
        <v>5.5</v>
      </c>
      <c r="E101" s="145"/>
      <c r="F101" s="110">
        <f>D101*E101</f>
        <v>0</v>
      </c>
    </row>
    <row r="102" spans="1:4" ht="12.75">
      <c r="A102" s="74"/>
      <c r="B102" s="320"/>
      <c r="C102" s="93"/>
      <c r="D102" s="93"/>
    </row>
    <row r="103" spans="1:6" ht="12.75">
      <c r="A103" s="74"/>
      <c r="B103" s="323" t="s">
        <v>525</v>
      </c>
      <c r="C103" s="91"/>
      <c r="D103" s="91"/>
      <c r="E103" s="92"/>
      <c r="F103" s="92">
        <f>SUM(F98:F101)</f>
        <v>0</v>
      </c>
    </row>
    <row r="104" spans="1:4" ht="12.75">
      <c r="A104" s="74"/>
      <c r="B104" s="320"/>
      <c r="C104" s="93"/>
      <c r="D104" s="93"/>
    </row>
    <row r="105" spans="2:6" ht="12.75">
      <c r="B105" s="313" t="s">
        <v>526</v>
      </c>
      <c r="C105" s="101"/>
      <c r="D105" s="102"/>
      <c r="E105" s="92"/>
      <c r="F105" s="92">
        <f>F103+F90+F75+F50+F35+F14</f>
        <v>0</v>
      </c>
    </row>
    <row r="106" ht="12.75">
      <c r="B106" s="342"/>
    </row>
  </sheetData>
  <sheetProtection/>
  <mergeCells count="15">
    <mergeCell ref="B9:F9"/>
    <mergeCell ref="B19:F19"/>
    <mergeCell ref="B40:F40"/>
    <mergeCell ref="B41:F41"/>
    <mergeCell ref="B55:F55"/>
    <mergeCell ref="B56:F56"/>
    <mergeCell ref="B95:F95"/>
    <mergeCell ref="B96:F96"/>
    <mergeCell ref="B97:F97"/>
    <mergeCell ref="B57:F57"/>
    <mergeCell ref="B58:F58"/>
    <mergeCell ref="B59:F59"/>
    <mergeCell ref="B80:F80"/>
    <mergeCell ref="B81:F81"/>
    <mergeCell ref="B82:F82"/>
  </mergeCells>
  <printOptions/>
  <pageMargins left="0.7" right="0.7" top="0.75" bottom="0.75" header="0.3" footer="0.3"/>
  <pageSetup horizontalDpi="600" verticalDpi="600" orientation="portrait" paperSize="9"/>
  <legacyDrawing r:id="rId2"/>
</worksheet>
</file>

<file path=xl/worksheets/sheet9.xml><?xml version="1.0" encoding="utf-8"?>
<worksheet xmlns="http://schemas.openxmlformats.org/spreadsheetml/2006/main" xmlns:r="http://schemas.openxmlformats.org/officeDocument/2006/relationships">
  <dimension ref="A1:G43"/>
  <sheetViews>
    <sheetView zoomScalePageLayoutView="0" workbookViewId="0" topLeftCell="A52">
      <selection activeCell="N21" sqref="N21"/>
    </sheetView>
  </sheetViews>
  <sheetFormatPr defaultColWidth="9.00390625" defaultRowHeight="12.75"/>
  <cols>
    <col min="1" max="1" width="7.00390625" style="56" customWidth="1"/>
    <col min="2" max="2" width="45.375" style="327" customWidth="1"/>
    <col min="3" max="3" width="8.00390625" style="57" customWidth="1"/>
    <col min="4" max="4" width="7.625" style="58" customWidth="1"/>
    <col min="5" max="5" width="10.75390625" style="59" customWidth="1"/>
    <col min="6" max="6" width="12.625" style="59" customWidth="1"/>
    <col min="7" max="16384" width="9.125" style="8" customWidth="1"/>
  </cols>
  <sheetData>
    <row r="1" spans="1:7" s="7" customFormat="1" ht="11.25" customHeight="1">
      <c r="A1" s="60"/>
      <c r="B1" s="124"/>
      <c r="C1" s="57"/>
      <c r="D1" s="61"/>
      <c r="E1" s="62"/>
      <c r="F1" s="63"/>
      <c r="G1" s="8"/>
    </row>
    <row r="2" spans="1:7" s="7" customFormat="1" ht="12.75" customHeight="1">
      <c r="A2" s="64" t="s">
        <v>11</v>
      </c>
      <c r="B2" s="306" t="s">
        <v>12</v>
      </c>
      <c r="C2" s="65" t="s">
        <v>13</v>
      </c>
      <c r="D2" s="65" t="s">
        <v>14</v>
      </c>
      <c r="E2" s="65" t="s">
        <v>15</v>
      </c>
      <c r="F2" s="65" t="s">
        <v>16</v>
      </c>
      <c r="G2" s="8"/>
    </row>
    <row r="3" spans="1:7" s="7" customFormat="1" ht="12.75" customHeight="1">
      <c r="A3" s="66">
        <v>1</v>
      </c>
      <c r="B3" s="306">
        <f>+A3+1</f>
        <v>2</v>
      </c>
      <c r="C3" s="67">
        <v>3</v>
      </c>
      <c r="D3" s="68">
        <f>+C3+1</f>
        <v>4</v>
      </c>
      <c r="E3" s="68">
        <v>5</v>
      </c>
      <c r="F3" s="67">
        <f>+E3+1</f>
        <v>6</v>
      </c>
      <c r="G3" s="8"/>
    </row>
    <row r="4" spans="1:7" s="7" customFormat="1" ht="12.75" customHeight="1">
      <c r="A4" s="66"/>
      <c r="B4" s="306"/>
      <c r="C4" s="67"/>
      <c r="D4" s="68"/>
      <c r="E4" s="68"/>
      <c r="F4" s="67"/>
      <c r="G4" s="8"/>
    </row>
    <row r="5" spans="1:6" ht="12.75">
      <c r="A5" s="69" t="s">
        <v>527</v>
      </c>
      <c r="B5" s="70" t="s">
        <v>528</v>
      </c>
      <c r="C5" s="71"/>
      <c r="D5" s="72"/>
      <c r="E5" s="73"/>
      <c r="F5" s="73"/>
    </row>
    <row r="6" spans="1:4" ht="12.75">
      <c r="A6" s="74">
        <v>1</v>
      </c>
      <c r="B6" s="320" t="s">
        <v>529</v>
      </c>
      <c r="D6" s="57"/>
    </row>
    <row r="7" spans="2:4" ht="12.75">
      <c r="B7" s="321"/>
      <c r="D7" s="57"/>
    </row>
    <row r="8" spans="1:6" ht="102">
      <c r="A8" s="75" t="s">
        <v>398</v>
      </c>
      <c r="B8" s="302" t="s">
        <v>530</v>
      </c>
      <c r="C8" s="77"/>
      <c r="D8" s="78"/>
      <c r="E8" s="79"/>
      <c r="F8" s="80"/>
    </row>
    <row r="9" spans="1:6" ht="12.75">
      <c r="A9" s="75"/>
      <c r="B9" s="81"/>
      <c r="C9" s="77" t="s">
        <v>419</v>
      </c>
      <c r="D9" s="78">
        <v>8</v>
      </c>
      <c r="E9" s="79"/>
      <c r="F9" s="80">
        <f>D9*E9</f>
        <v>0</v>
      </c>
    </row>
    <row r="10" spans="1:6" ht="12.75">
      <c r="A10" s="82"/>
      <c r="B10" s="81"/>
      <c r="C10" s="83"/>
      <c r="D10" s="84"/>
      <c r="E10" s="85"/>
      <c r="F10" s="86"/>
    </row>
    <row r="11" spans="1:6" ht="38.25">
      <c r="A11" s="87" t="s">
        <v>401</v>
      </c>
      <c r="B11" s="88" t="s">
        <v>531</v>
      </c>
      <c r="C11" s="83"/>
      <c r="D11" s="84"/>
      <c r="E11" s="85"/>
      <c r="F11" s="86"/>
    </row>
    <row r="12" spans="1:6" ht="12.75">
      <c r="A12" s="82"/>
      <c r="B12" s="81"/>
      <c r="C12" s="83" t="s">
        <v>48</v>
      </c>
      <c r="D12" s="84">
        <v>1</v>
      </c>
      <c r="E12" s="85"/>
      <c r="F12" s="86">
        <f>D12*E12</f>
        <v>0</v>
      </c>
    </row>
    <row r="13" spans="1:6" ht="12.75">
      <c r="A13" s="75"/>
      <c r="B13" s="81"/>
      <c r="C13" s="77"/>
      <c r="D13" s="79"/>
      <c r="E13" s="89"/>
      <c r="F13" s="90"/>
    </row>
    <row r="14" spans="1:6" ht="12.75">
      <c r="A14" s="74"/>
      <c r="B14" s="323" t="s">
        <v>420</v>
      </c>
      <c r="C14" s="91"/>
      <c r="D14" s="91"/>
      <c r="E14" s="92"/>
      <c r="F14" s="92">
        <f>SUM(F9:F12)</f>
        <v>0</v>
      </c>
    </row>
    <row r="15" spans="1:4" ht="12.75">
      <c r="A15" s="74"/>
      <c r="B15" s="320"/>
      <c r="C15" s="93"/>
      <c r="D15" s="93"/>
    </row>
    <row r="16" spans="1:4" ht="12.75">
      <c r="A16" s="74">
        <v>2</v>
      </c>
      <c r="B16" s="320" t="s">
        <v>532</v>
      </c>
      <c r="D16" s="57"/>
    </row>
    <row r="17" spans="2:4" ht="12.75">
      <c r="B17" s="321"/>
      <c r="D17" s="57"/>
    </row>
    <row r="18" spans="1:6" ht="12.75">
      <c r="A18" s="75"/>
      <c r="B18" s="81"/>
      <c r="C18" s="77"/>
      <c r="D18" s="79"/>
      <c r="E18" s="89"/>
      <c r="F18" s="90"/>
    </row>
    <row r="19" spans="1:6" ht="91.5" customHeight="1">
      <c r="A19" s="75" t="s">
        <v>533</v>
      </c>
      <c r="B19" s="302" t="s">
        <v>534</v>
      </c>
      <c r="C19" s="77"/>
      <c r="D19" s="78"/>
      <c r="E19" s="79"/>
      <c r="F19" s="80"/>
    </row>
    <row r="20" spans="1:6" ht="42" customHeight="1">
      <c r="A20" s="75"/>
      <c r="B20" s="303" t="s">
        <v>535</v>
      </c>
      <c r="C20" s="77" t="s">
        <v>419</v>
      </c>
      <c r="D20" s="78">
        <v>6</v>
      </c>
      <c r="E20" s="79"/>
      <c r="F20" s="80">
        <f>D20*E20</f>
        <v>0</v>
      </c>
    </row>
    <row r="21" spans="1:6" ht="12.75">
      <c r="A21" s="94"/>
      <c r="B21" s="95"/>
      <c r="C21" s="77"/>
      <c r="D21" s="89"/>
      <c r="E21" s="89"/>
      <c r="F21" s="96"/>
    </row>
    <row r="22" spans="1:6" ht="12.75">
      <c r="A22" s="74"/>
      <c r="B22" s="323" t="s">
        <v>430</v>
      </c>
      <c r="C22" s="91"/>
      <c r="D22" s="91"/>
      <c r="E22" s="92"/>
      <c r="F22" s="92">
        <f>SUM(F19:F20)</f>
        <v>0</v>
      </c>
    </row>
    <row r="23" spans="1:4" ht="12.75">
      <c r="A23" s="74"/>
      <c r="B23" s="320"/>
      <c r="C23" s="93"/>
      <c r="D23" s="93"/>
    </row>
    <row r="24" spans="1:4" ht="12.75">
      <c r="A24" s="74">
        <v>3</v>
      </c>
      <c r="B24" s="320" t="s">
        <v>536</v>
      </c>
      <c r="C24" s="93"/>
      <c r="D24" s="93"/>
    </row>
    <row r="25" spans="1:4" ht="12.75">
      <c r="A25" s="74"/>
      <c r="B25" s="320"/>
      <c r="C25" s="93"/>
      <c r="D25" s="93"/>
    </row>
    <row r="26" spans="1:6" ht="51">
      <c r="A26" s="82" t="s">
        <v>433</v>
      </c>
      <c r="B26" s="97" t="s">
        <v>537</v>
      </c>
      <c r="C26" s="83"/>
      <c r="D26" s="85"/>
      <c r="E26" s="85"/>
      <c r="F26" s="98"/>
    </row>
    <row r="27" spans="1:6" ht="25.5">
      <c r="A27" s="82"/>
      <c r="B27" s="304" t="s">
        <v>538</v>
      </c>
      <c r="C27" s="77" t="s">
        <v>48</v>
      </c>
      <c r="D27" s="85">
        <v>1</v>
      </c>
      <c r="E27" s="85"/>
      <c r="F27" s="80">
        <f>D27*E27</f>
        <v>0</v>
      </c>
    </row>
    <row r="28" spans="1:6" ht="25.5">
      <c r="A28" s="82"/>
      <c r="B28" s="304" t="s">
        <v>539</v>
      </c>
      <c r="C28" s="77" t="s">
        <v>48</v>
      </c>
      <c r="D28" s="85">
        <v>1</v>
      </c>
      <c r="E28" s="85"/>
      <c r="F28" s="80">
        <f>D28*E28</f>
        <v>0</v>
      </c>
    </row>
    <row r="29" spans="1:6" ht="12.75">
      <c r="A29" s="77"/>
      <c r="B29" s="81"/>
      <c r="C29" s="77"/>
      <c r="D29" s="89"/>
      <c r="E29" s="89"/>
      <c r="F29" s="99"/>
    </row>
    <row r="30" spans="1:6" ht="12.75">
      <c r="A30" s="74"/>
      <c r="B30" s="323" t="s">
        <v>450</v>
      </c>
      <c r="C30" s="91"/>
      <c r="D30" s="91"/>
      <c r="E30" s="92"/>
      <c r="F30" s="92">
        <f>SUM(F27:F28)</f>
        <v>0</v>
      </c>
    </row>
    <row r="31" spans="1:4" ht="12.75">
      <c r="A31" s="74"/>
      <c r="B31" s="320"/>
      <c r="C31" s="93"/>
      <c r="D31" s="93"/>
    </row>
    <row r="32" spans="1:4" ht="12.75">
      <c r="A32" s="74">
        <v>4</v>
      </c>
      <c r="B32" s="320" t="s">
        <v>540</v>
      </c>
      <c r="C32" s="93"/>
      <c r="D32" s="93"/>
    </row>
    <row r="33" spans="1:4" ht="12.75">
      <c r="A33" s="74"/>
      <c r="B33" s="320"/>
      <c r="C33" s="93"/>
      <c r="D33" s="93"/>
    </row>
    <row r="34" spans="1:6" ht="15" customHeight="1">
      <c r="A34" s="75" t="s">
        <v>490</v>
      </c>
      <c r="B34" s="81" t="s">
        <v>541</v>
      </c>
      <c r="C34" s="77"/>
      <c r="D34" s="79"/>
      <c r="E34" s="79"/>
      <c r="F34" s="100"/>
    </row>
    <row r="35" spans="1:6" ht="12.75">
      <c r="A35" s="75"/>
      <c r="B35" s="81"/>
      <c r="C35" s="77" t="s">
        <v>48</v>
      </c>
      <c r="D35" s="79">
        <v>1</v>
      </c>
      <c r="E35" s="79"/>
      <c r="F35" s="80">
        <f>D35*E35</f>
        <v>0</v>
      </c>
    </row>
    <row r="36" spans="1:6" ht="12.75">
      <c r="A36" s="75"/>
      <c r="B36" s="81"/>
      <c r="C36" s="77"/>
      <c r="D36" s="79"/>
      <c r="E36" s="79"/>
      <c r="F36" s="80"/>
    </row>
    <row r="37" spans="1:6" ht="25.5">
      <c r="A37" s="75" t="s">
        <v>501</v>
      </c>
      <c r="B37" s="81" t="s">
        <v>542</v>
      </c>
      <c r="C37" s="77"/>
      <c r="D37" s="79"/>
      <c r="E37" s="79"/>
      <c r="F37" s="80"/>
    </row>
    <row r="38" spans="1:6" ht="12.75">
      <c r="A38" s="75"/>
      <c r="B38" s="81"/>
      <c r="C38" s="77" t="s">
        <v>48</v>
      </c>
      <c r="D38" s="79">
        <v>1</v>
      </c>
      <c r="E38" s="79"/>
      <c r="F38" s="80">
        <f>D38*E38</f>
        <v>0</v>
      </c>
    </row>
    <row r="39" spans="1:4" ht="12.75">
      <c r="A39" s="74"/>
      <c r="B39" s="320"/>
      <c r="C39" s="93"/>
      <c r="D39" s="93"/>
    </row>
    <row r="40" spans="1:6" ht="12.75">
      <c r="A40" s="74"/>
      <c r="B40" s="323" t="s">
        <v>508</v>
      </c>
      <c r="C40" s="91"/>
      <c r="D40" s="91"/>
      <c r="E40" s="92"/>
      <c r="F40" s="92">
        <f>SUM(F34:F38)</f>
        <v>0</v>
      </c>
    </row>
    <row r="41" spans="1:4" ht="15" customHeight="1">
      <c r="A41" s="74"/>
      <c r="B41" s="320"/>
      <c r="C41" s="93"/>
      <c r="D41" s="93"/>
    </row>
    <row r="42" spans="2:6" ht="12.75">
      <c r="B42" s="313" t="s">
        <v>543</v>
      </c>
      <c r="C42" s="101"/>
      <c r="D42" s="102"/>
      <c r="E42" s="92"/>
      <c r="F42" s="92">
        <f>F40+F30+F22+F14</f>
        <v>0</v>
      </c>
    </row>
    <row r="43" ht="12.75">
      <c r="B43" s="342"/>
    </row>
    <row r="44" ht="12.75"/>
    <row r="45" ht="12.75"/>
    <row r="46" ht="12.75"/>
    <row r="47" ht="12.75"/>
  </sheetData>
  <sheetProtection/>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Đurkin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Đurkin d.o.o.</dc:creator>
  <cp:keywords/>
  <dc:description/>
  <cp:lastModifiedBy>Zlatko Hosu</cp:lastModifiedBy>
  <cp:lastPrinted>2009-01-08T14:36:10Z</cp:lastPrinted>
  <dcterms:created xsi:type="dcterms:W3CDTF">2000-10-04T11:19:23Z</dcterms:created>
  <dcterms:modified xsi:type="dcterms:W3CDTF">2019-04-30T09:18:07Z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